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4655" tabRatio="953" activeTab="0"/>
  </bookViews>
  <sheets>
    <sheet name="ANEXO I - TAB 1" sheetId="1" r:id="rId1"/>
    <sheet name="ANEXO II - TAB 1" sheetId="2" r:id="rId2"/>
    <sheet name="ANEXO III - TAB 1" sheetId="3" r:id="rId3"/>
    <sheet name="ANEXO IV - TAB 1" sheetId="4" r:id="rId4"/>
    <sheet name="ANEXO V - TAB 1" sheetId="5" r:id="rId5"/>
    <sheet name="ANEXO VI - TAB 1" sheetId="6" r:id="rId6"/>
  </sheets>
  <definedNames/>
  <calcPr fullCalcOnLoad="1"/>
</workbook>
</file>

<file path=xl/sharedStrings.xml><?xml version="1.0" encoding="utf-8"?>
<sst xmlns="http://schemas.openxmlformats.org/spreadsheetml/2006/main" count="475" uniqueCount="143">
  <si>
    <t>DADOS DO CARGO</t>
  </si>
  <si>
    <t>ATIVO</t>
  </si>
  <si>
    <t>OCUPADOS</t>
  </si>
  <si>
    <t>VAGOS</t>
  </si>
  <si>
    <t>TOTAL</t>
  </si>
  <si>
    <t>PLANO/CARREIRA</t>
  </si>
  <si>
    <t>CLASSE</t>
  </si>
  <si>
    <t>PADRÃO/
NÍVEL/
REFERÊNCIA</t>
  </si>
  <si>
    <t>ESTÁVEIS</t>
  </si>
  <si>
    <t>NÃO ESTÁVEIS</t>
  </si>
  <si>
    <t>SUBTOTAL</t>
  </si>
  <si>
    <t>TOTAL GERAL</t>
  </si>
  <si>
    <t>DENOMINAÇÃO / NÍVEL</t>
  </si>
  <si>
    <t>QUANTIDADE</t>
  </si>
  <si>
    <t>OCUPADO</t>
  </si>
  <si>
    <t>VAGO</t>
  </si>
  <si>
    <t>COM VÍNCULO</t>
  </si>
  <si>
    <t>SEM VÍNCULO</t>
  </si>
  <si>
    <t>COM OPÇÃO</t>
  </si>
  <si>
    <t>ESPECIFICAÇÃO DA NATUREZA DA DESPESA</t>
  </si>
  <si>
    <t>Pessoal contratado  por tempo determinado que visa à substituição de servidores públicos 
(Classificável como Grupo de Natureza de Despesa - GND "1 - Pessoal e Encargos Sociais")</t>
  </si>
  <si>
    <t xml:space="preserve">Pessoal Contratado por tempo determinado que não visa à substituição de servidores públicos 
(Classificável como Grupo de Natureza de Despesa - GND "3 - Outras Despesas Correntes" </t>
  </si>
  <si>
    <t xml:space="preserve">TOTAL </t>
  </si>
  <si>
    <t>NÍVEL ESCOLARIDADE</t>
  </si>
  <si>
    <t>Presidente</t>
  </si>
  <si>
    <t>Diretor</t>
  </si>
  <si>
    <t>Assessor Especial da Presidência</t>
  </si>
  <si>
    <t>Gerente de Departamento Geral</t>
  </si>
  <si>
    <t>Gerente de Divisão</t>
  </si>
  <si>
    <t>Gerente de Setor</t>
  </si>
  <si>
    <t>Gerente de Serviço</t>
  </si>
  <si>
    <t>Secretária da Presidência</t>
  </si>
  <si>
    <t>Superintendente</t>
  </si>
  <si>
    <t>Assistente Técnico I</t>
  </si>
  <si>
    <t>Assistente Técnico II</t>
  </si>
  <si>
    <t>Gerente de Departamento Geral II</t>
  </si>
  <si>
    <t>Superior</t>
  </si>
  <si>
    <t>Médio</t>
  </si>
  <si>
    <t>I</t>
  </si>
  <si>
    <t>II</t>
  </si>
  <si>
    <t>III</t>
  </si>
  <si>
    <t>ESPECIAL</t>
  </si>
  <si>
    <t>E1</t>
  </si>
  <si>
    <t>E2</t>
  </si>
  <si>
    <t>A1</t>
  </si>
  <si>
    <t>A2</t>
  </si>
  <si>
    <t>S1</t>
  </si>
  <si>
    <t>S2</t>
  </si>
  <si>
    <t>ETEA</t>
  </si>
  <si>
    <t>AAO</t>
  </si>
  <si>
    <t>TEA</t>
  </si>
  <si>
    <t>TAO</t>
  </si>
  <si>
    <t>PODER/ÓRGÃO/UNIDADE: EXECUTIVO / MCTI / CEITEC</t>
  </si>
  <si>
    <t>T1</t>
  </si>
  <si>
    <t>T2</t>
  </si>
  <si>
    <t>QUANTITATIVO FÍSICO DE PESSOAL</t>
  </si>
  <si>
    <t>QUANTITATIVO DE CARGOS EM COMISSÃO E FUNÇÃO DE CONFIANÇA</t>
  </si>
  <si>
    <t>QUANTITATIVO FÍSICO DE PESSOAL CONTRATADO TEMPORARIAMENTE</t>
  </si>
  <si>
    <t>E3</t>
  </si>
  <si>
    <t>E4</t>
  </si>
  <si>
    <t>E5</t>
  </si>
  <si>
    <t>A3</t>
  </si>
  <si>
    <t>A4</t>
  </si>
  <si>
    <t>A5</t>
  </si>
  <si>
    <t>T3</t>
  </si>
  <si>
    <t>T4</t>
  </si>
  <si>
    <t>T5</t>
  </si>
  <si>
    <t>S3</t>
  </si>
  <si>
    <t>S4</t>
  </si>
  <si>
    <t>S5</t>
  </si>
  <si>
    <t>Assessor Jurídico</t>
  </si>
  <si>
    <t>Assistente Administrativo</t>
  </si>
  <si>
    <t>Secretária Executiva da Presidência</t>
  </si>
  <si>
    <r>
      <t xml:space="preserve">QUANTITATIVO DE BENEFICIÁRIOS E DEPENDENTES E VALORES </t>
    </r>
    <r>
      <rPr>
        <b/>
        <i/>
        <sz val="10"/>
        <rFont val="Times New Roman"/>
        <family val="1"/>
      </rPr>
      <t>PER CAPITA</t>
    </r>
    <r>
      <rPr>
        <b/>
        <sz val="10"/>
        <rFont val="Times New Roman"/>
        <family val="1"/>
      </rPr>
      <t xml:space="preserve"> DE BENEFÍCIOS ASSISTENCIAIS</t>
    </r>
  </si>
  <si>
    <t>UNIDADE ORÇAMENTÁRIA</t>
  </si>
  <si>
    <t>AUXÍLIO- 
ALIMENTAÇÃO</t>
  </si>
  <si>
    <t>ASSISTÊNCIA 
PRÉ-ESCOLAR</t>
  </si>
  <si>
    <t>AUXÍLIO-
TRANSPORTE</t>
  </si>
  <si>
    <t>ASSISTÊNCIA MÉDICA E ODONTOLÓGICA</t>
  </si>
  <si>
    <t>ASSISTÊNCIA MÉDICA</t>
  </si>
  <si>
    <t>ASSISTÊNCIA ODONTOLÓGICA</t>
  </si>
  <si>
    <t>CÓDIGO</t>
  </si>
  <si>
    <t>DESCRIÇÃO</t>
  </si>
  <si>
    <t>TITULARES</t>
  </si>
  <si>
    <t>DEPENDENTES</t>
  </si>
  <si>
    <t>24209</t>
  </si>
  <si>
    <t>CEITEC</t>
  </si>
  <si>
    <t>BENEFÍCIO</t>
  </si>
  <si>
    <t>VALOR PER CAPITA                (R$ 1,00)</t>
  </si>
  <si>
    <t>ASSISTÊNCIA PRÉ-ESCOLAR</t>
  </si>
  <si>
    <t>AUXÍLIO-TRANSPORTE</t>
  </si>
  <si>
    <t>EXAMES PERIÓDICOS</t>
  </si>
  <si>
    <t>ASSISTÊNCIA MÉDICA - PARTICIPAÇÃO UNIÃO</t>
  </si>
  <si>
    <t>ASSISTÊNCIA ODONTOLÓGICA - PARTICIPAÇÃO UNIÃO</t>
  </si>
  <si>
    <t>*Obs.: No quantitativo de Auxílio Alimentação e Seguro de Vida os estagiários da CEITEC estão inclusos.</t>
  </si>
  <si>
    <t>REMUNERAÇÃO/SUBSÍDIO DE CARGO EFETIVO/POSTO/GRADUAÇÃO</t>
  </si>
  <si>
    <t>VENCIMENTO BÁSICO/
SUBSÍDIO</t>
  </si>
  <si>
    <t>GRATIFICAÇÕES E SIMILARES</t>
  </si>
  <si>
    <t>PARCELAS BÁSICAS</t>
  </si>
  <si>
    <t>PARCELAS VARIÁVEIS</t>
  </si>
  <si>
    <t>FUNÇÃO</t>
  </si>
  <si>
    <t>FG FIXA</t>
  </si>
  <si>
    <t>FG VARIÁVEL</t>
  </si>
  <si>
    <t>FG I</t>
  </si>
  <si>
    <t>FG II</t>
  </si>
  <si>
    <t>FG III</t>
  </si>
  <si>
    <t>FG IV</t>
  </si>
  <si>
    <t>FG V</t>
  </si>
  <si>
    <t>FG VI</t>
  </si>
  <si>
    <t>FG VII</t>
  </si>
  <si>
    <t>FG VIII</t>
  </si>
  <si>
    <t>Fonte: CEITEC</t>
  </si>
  <si>
    <t>OBSERVAÇÕES:</t>
  </si>
  <si>
    <t>a) As Grafiticações são para os servidores de carreira, independente de Nível ou Classe.</t>
  </si>
  <si>
    <t>REMUNERAÇÃO DE CARGOS EM COMISSÃO E FUNÇÃO DE CONFIANÇA</t>
  </si>
  <si>
    <t>VALOR BÁSICO/
UNITÁRIO</t>
  </si>
  <si>
    <t xml:space="preserve">                                -  </t>
  </si>
  <si>
    <t xml:space="preserve"> Assessor Especial da Presidência </t>
  </si>
  <si>
    <t xml:space="preserve"> Gerente de Departamento Geral </t>
  </si>
  <si>
    <t xml:space="preserve"> Gerente de Divisão </t>
  </si>
  <si>
    <t xml:space="preserve"> Gerente de Setor </t>
  </si>
  <si>
    <t xml:space="preserve"> Gerente de Serviço </t>
  </si>
  <si>
    <t xml:space="preserve"> Secretária da Presidência </t>
  </si>
  <si>
    <t xml:space="preserve"> Superintendente </t>
  </si>
  <si>
    <t xml:space="preserve"> Assistente Técnico I </t>
  </si>
  <si>
    <t xml:space="preserve"> Assistente Técnico II </t>
  </si>
  <si>
    <t xml:space="preserve"> Gerente de Departamento Geral II </t>
  </si>
  <si>
    <t xml:space="preserve"> Assessor Jurídico </t>
  </si>
  <si>
    <t xml:space="preserve"> Assistente Administrativo </t>
  </si>
  <si>
    <t xml:space="preserve"> Secretária Executiva da Presidência </t>
  </si>
  <si>
    <t xml:space="preserve"> Diretor</t>
  </si>
  <si>
    <t xml:space="preserve"> Presidente</t>
  </si>
  <si>
    <t xml:space="preserve">POSIÇÃO: </t>
  </si>
  <si>
    <t>POSIÇÃO:</t>
  </si>
  <si>
    <t>AUXÍLIO-ALIMENTAÇÃO - PARTICIPAÇÃO UNIÃO</t>
  </si>
  <si>
    <t>EXAMES PERIÓDICOS (ACUMULADOS NO QUADRIMESTRE)</t>
  </si>
  <si>
    <t>(Valor Mensalidade+consulta) Valor médio ( 400,41 ou 578,21) /2 +34,00</t>
  </si>
  <si>
    <t xml:space="preserve">Considerado R$ 150,00 por empregado, pois recursos está dentro de contrato específico. </t>
  </si>
  <si>
    <t>( Custo da refeição transportada de R$ 31,50 por empregado, sendo descontado R$ 11,00/Mês)</t>
  </si>
  <si>
    <t>Dez/18</t>
  </si>
  <si>
    <t>VIGÊNCIA: Dez/18</t>
  </si>
  <si>
    <t>(Valor Mensalidade)- R$ 10,65</t>
  </si>
  <si>
    <t>Empregados: 13   Estagiário: 29    Aprendizes: 02       Despesa total da empresa: R$  10.622,20   Média: 247,03</t>
  </si>
</sst>
</file>

<file path=xl/styles.xml><?xml version="1.0" encoding="utf-8"?>
<styleSheet xmlns="http://schemas.openxmlformats.org/spreadsheetml/2006/main">
  <numFmts count="4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General_)"/>
    <numFmt numFmtId="171" formatCode="_(* #,##0.00_);_(* \(#,##0.00\);_(* \-??_);_(@_)"/>
    <numFmt numFmtId="172" formatCode="_(* #,##0_);_(* \(#,##0\);_(* \-_);_(@_)"/>
    <numFmt numFmtId="173" formatCode="#,##0.00_);[Red]\(#,##0.00\)"/>
    <numFmt numFmtId="174" formatCode="\$#,##0\ ;&quot;($&quot;#,##0\)"/>
    <numFmt numFmtId="175" formatCode="0.000000"/>
    <numFmt numFmtId="176" formatCode="yyyy\:mm"/>
    <numFmt numFmtId="177" formatCode="_([$€-2]* #,##0.00_);_([$€-2]* \(#,##0.00\);_([$€-2]* \-??_)"/>
    <numFmt numFmtId="178" formatCode="0.0000000"/>
    <numFmt numFmtId="179" formatCode="_(&quot;R$ &quot;* #,##0.00_);_(&quot;R$ &quot;* \(#,##0.00\);_(&quot;R$ &quot;* \-??_);_(@_)"/>
    <numFmt numFmtId="180" formatCode="%#,#00"/>
    <numFmt numFmtId="181" formatCode="#.##000"/>
    <numFmt numFmtId="182" formatCode="#,##0_);[Red]\(#,##0\)"/>
    <numFmt numFmtId="183" formatCode="#,##0.000000"/>
    <numFmt numFmtId="184" formatCode="_-* #,##0.00_-;\-* #,##0.00_-;_-* \-??_-;_-@_-"/>
    <numFmt numFmtId="185" formatCode="0.000"/>
    <numFmt numFmtId="186" formatCode="mm/yy"/>
    <numFmt numFmtId="187" formatCode="#.##0,"/>
    <numFmt numFmtId="188" formatCode="_-* #,##0_-;\-* #,##0_-;_-* \-??_-;_-@_-"/>
    <numFmt numFmtId="189" formatCode="&quot;R$ &quot;#,##0.00;[Red]&quot;-R$ &quot;#,##0.00"/>
    <numFmt numFmtId="190" formatCode="_-[$R$-416]\ * #,##0.00_-;\-[$R$-416]\ * #,##0.00_-;_-[$R$-416]\ * &quot;-&quot;??_-;_-@_-"/>
    <numFmt numFmtId="191" formatCode="&quot;Sim&quot;;&quot;Sim&quot;;&quot;Não&quot;"/>
    <numFmt numFmtId="192" formatCode="&quot;Verdadeiro&quot;;&quot;Verdadeiro&quot;;&quot;Falso&quot;"/>
    <numFmt numFmtId="193" formatCode="&quot;Ativado&quot;;&quot;Ativado&quot;;&quot;Desativado&quot;"/>
    <numFmt numFmtId="194" formatCode="[$€-2]\ #,##0.00_);[Red]\([$€-2]\ #,##0.00\)"/>
    <numFmt numFmtId="195" formatCode="[$-416]dddd\,\ d&quot; de &quot;mmmm&quot; de &quot;yyyy"/>
    <numFmt numFmtId="196" formatCode="000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4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2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2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2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2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2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70" fontId="3" fillId="0" borderId="1">
      <alignment/>
      <protection/>
    </xf>
    <xf numFmtId="0" fontId="4" fillId="3" borderId="0" applyNumberFormat="0" applyBorder="0" applyAlignment="0" applyProtection="0"/>
    <xf numFmtId="170" fontId="5" fillId="0" borderId="0">
      <alignment vertical="top"/>
      <protection/>
    </xf>
    <xf numFmtId="170" fontId="6" fillId="0" borderId="0">
      <alignment horizontal="right"/>
      <protection/>
    </xf>
    <xf numFmtId="170" fontId="6" fillId="0" borderId="0">
      <alignment horizontal="left"/>
      <protection/>
    </xf>
    <xf numFmtId="0" fontId="43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10" fillId="0" borderId="0">
      <alignment/>
      <protection locked="0"/>
    </xf>
    <xf numFmtId="2" fontId="11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12" fillId="14" borderId="2" applyNumberFormat="0" applyAlignment="0" applyProtection="0"/>
    <xf numFmtId="0" fontId="44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45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46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72" fontId="1" fillId="0" borderId="0">
      <alignment/>
      <protection/>
    </xf>
    <xf numFmtId="171" fontId="0" fillId="0" borderId="0" applyBorder="0" applyAlignment="0" applyProtection="0"/>
    <xf numFmtId="171" fontId="0" fillId="0" borderId="0" applyBorder="0" applyAlignment="0" applyProtection="0"/>
    <xf numFmtId="173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1" fillId="0" borderId="0">
      <alignment/>
      <protection/>
    </xf>
    <xf numFmtId="176" fontId="1" fillId="0" borderId="0">
      <alignment/>
      <protection/>
    </xf>
    <xf numFmtId="0" fontId="42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2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2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42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2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7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7" fontId="0" fillId="0" borderId="0" applyFill="0" applyBorder="0" applyAlignment="0" applyProtection="0"/>
    <xf numFmtId="0" fontId="0" fillId="0" borderId="0" applyFill="0" applyBorder="0" applyAlignment="0" applyProtection="0"/>
    <xf numFmtId="177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5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8" fontId="1" fillId="0" borderId="0">
      <alignment/>
      <protection/>
    </xf>
    <xf numFmtId="0" fontId="15" fillId="0" borderId="7" applyNumberFormat="0" applyFill="0" applyAlignment="0" applyProtection="0"/>
    <xf numFmtId="171" fontId="1" fillId="0" borderId="0">
      <alignment/>
      <protection/>
    </xf>
    <xf numFmtId="169" fontId="0" fillId="0" borderId="0" applyFill="0" applyBorder="0" applyAlignment="0" applyProtection="0"/>
    <xf numFmtId="168" fontId="0" fillId="0" borderId="0" applyFill="0" applyBorder="0" applyAlignment="0" applyProtection="0"/>
    <xf numFmtId="179" fontId="0" fillId="0" borderId="0" applyFill="0" applyBorder="0" applyAlignment="0" applyProtection="0"/>
    <xf numFmtId="174" fontId="1" fillId="0" borderId="0">
      <alignment/>
      <protection/>
    </xf>
    <xf numFmtId="0" fontId="51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>
      <alignment/>
      <protection/>
    </xf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80" fontId="10" fillId="0" borderId="0">
      <alignment/>
      <protection locked="0"/>
    </xf>
    <xf numFmtId="181" fontId="10" fillId="0" borderId="0">
      <alignment/>
      <protection locked="0"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53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182" fontId="1" fillId="0" borderId="0">
      <alignment/>
      <protection/>
    </xf>
    <xf numFmtId="182" fontId="26" fillId="0" borderId="18">
      <alignment/>
      <protection/>
    </xf>
    <xf numFmtId="183" fontId="0" fillId="0" borderId="0">
      <alignment/>
      <protection locked="0"/>
    </xf>
    <xf numFmtId="4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1" fillId="0" borderId="0">
      <alignment/>
      <protection/>
    </xf>
    <xf numFmtId="184" fontId="0" fillId="0" borderId="0" applyFill="0" applyBorder="0" applyAlignment="0" applyProtection="0"/>
    <xf numFmtId="171" fontId="0" fillId="0" borderId="0">
      <alignment/>
      <protection/>
    </xf>
    <xf numFmtId="0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5" fontId="1" fillId="0" borderId="0">
      <alignment/>
      <protection/>
    </xf>
    <xf numFmtId="186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56" fillId="0" borderId="0" applyNumberFormat="0" applyFill="0" applyBorder="0" applyAlignment="0" applyProtection="0"/>
    <xf numFmtId="0" fontId="57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8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9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0" fillId="0" borderId="0">
      <alignment/>
      <protection locked="0"/>
    </xf>
    <xf numFmtId="2" fontId="30" fillId="0" borderId="0">
      <alignment/>
      <protection locked="0"/>
    </xf>
    <xf numFmtId="0" fontId="60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>
      <alignment/>
      <protection/>
    </xf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181" fontId="10" fillId="0" borderId="0">
      <alignment/>
      <protection locked="0"/>
    </xf>
    <xf numFmtId="187" fontId="10" fillId="0" borderId="0">
      <alignment/>
      <protection locked="0"/>
    </xf>
    <xf numFmtId="0" fontId="0" fillId="0" borderId="0">
      <alignment/>
      <protection/>
    </xf>
    <xf numFmtId="184" fontId="0" fillId="0" borderId="0" applyFill="0" applyBorder="0" applyAlignment="0" applyProtection="0"/>
    <xf numFmtId="171" fontId="0" fillId="0" borderId="0" applyFill="0" applyBorder="0" applyAlignment="0" applyProtection="0"/>
    <xf numFmtId="184" fontId="0" fillId="0" borderId="0" applyFill="0" applyBorder="0" applyAlignment="0" applyProtection="0"/>
    <xf numFmtId="171" fontId="0" fillId="0" borderId="0" applyFill="0" applyBorder="0" applyAlignment="0" applyProtection="0"/>
    <xf numFmtId="184" fontId="0" fillId="0" borderId="0" applyFill="0" applyBorder="0" applyAlignment="0" applyProtection="0"/>
    <xf numFmtId="43" fontId="52" fillId="0" borderId="0" applyFont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188" fontId="19" fillId="0" borderId="0" xfId="437" applyNumberFormat="1" applyFont="1" applyFill="1" applyBorder="1" applyAlignment="1" applyProtection="1">
      <alignment/>
      <protection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19" fillId="0" borderId="0" xfId="0" applyFont="1" applyAlignment="1">
      <alignment vertical="center" wrapText="1"/>
    </xf>
    <xf numFmtId="0" fontId="19" fillId="0" borderId="26" xfId="0" applyFont="1" applyBorder="1" applyAlignment="1">
      <alignment horizontal="center" vertical="center" wrapText="1"/>
    </xf>
    <xf numFmtId="188" fontId="19" fillId="0" borderId="27" xfId="437" applyNumberFormat="1" applyFont="1" applyFill="1" applyBorder="1" applyAlignment="1" applyProtection="1">
      <alignment horizontal="center" vertical="center" wrapText="1"/>
      <protection/>
    </xf>
    <xf numFmtId="188" fontId="19" fillId="0" borderId="28" xfId="437" applyNumberFormat="1" applyFont="1" applyFill="1" applyBorder="1" applyAlignment="1" applyProtection="1">
      <alignment horizontal="center" vertical="center" wrapText="1"/>
      <protection/>
    </xf>
    <xf numFmtId="188" fontId="19" fillId="14" borderId="28" xfId="437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Border="1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33" fillId="14" borderId="26" xfId="0" applyFont="1" applyFill="1" applyBorder="1" applyAlignment="1">
      <alignment horizontal="center" vertical="center" wrapText="1"/>
    </xf>
    <xf numFmtId="0" fontId="33" fillId="14" borderId="27" xfId="0" applyFont="1" applyFill="1" applyBorder="1" applyAlignment="1">
      <alignment horizontal="center" vertical="center" wrapText="1"/>
    </xf>
    <xf numFmtId="0" fontId="33" fillId="14" borderId="28" xfId="0" applyFont="1" applyFill="1" applyBorder="1" applyAlignment="1">
      <alignment horizontal="center" vertical="center" wrapText="1"/>
    </xf>
    <xf numFmtId="188" fontId="33" fillId="14" borderId="28" xfId="437" applyNumberFormat="1" applyFont="1" applyFill="1" applyBorder="1" applyAlignment="1" applyProtection="1">
      <alignment horizontal="center" vertical="center" wrapText="1"/>
      <protection/>
    </xf>
    <xf numFmtId="0" fontId="19" fillId="0" borderId="29" xfId="0" applyFont="1" applyBorder="1" applyAlignment="1">
      <alignment horizontal="center" vertical="center" wrapText="1"/>
    </xf>
    <xf numFmtId="0" fontId="33" fillId="14" borderId="29" xfId="0" applyFont="1" applyFill="1" applyBorder="1" applyAlignment="1">
      <alignment horizontal="center" vertical="center" wrapText="1"/>
    </xf>
    <xf numFmtId="0" fontId="33" fillId="14" borderId="30" xfId="0" applyFont="1" applyFill="1" applyBorder="1" applyAlignment="1">
      <alignment horizontal="center" vertical="center" wrapText="1"/>
    </xf>
    <xf numFmtId="188" fontId="33" fillId="14" borderId="31" xfId="437" applyNumberFormat="1" applyFont="1" applyFill="1" applyBorder="1" applyAlignment="1" applyProtection="1">
      <alignment horizontal="center" vertical="center" wrapText="1"/>
      <protection/>
    </xf>
    <xf numFmtId="188" fontId="33" fillId="14" borderId="32" xfId="437" applyNumberFormat="1" applyFont="1" applyFill="1" applyBorder="1" applyAlignment="1" applyProtection="1">
      <alignment horizontal="center" vertical="center" wrapText="1"/>
      <protection/>
    </xf>
    <xf numFmtId="0" fontId="19" fillId="0" borderId="29" xfId="0" applyFont="1" applyBorder="1" applyAlignment="1">
      <alignment horizontal="justify" vertical="center" wrapText="1"/>
    </xf>
    <xf numFmtId="188" fontId="19" fillId="0" borderId="29" xfId="437" applyNumberFormat="1" applyFont="1" applyFill="1" applyBorder="1" applyAlignment="1" applyProtection="1">
      <alignment horizontal="center" vertical="top" wrapText="1"/>
      <protection/>
    </xf>
    <xf numFmtId="0" fontId="19" fillId="0" borderId="29" xfId="0" applyFont="1" applyBorder="1" applyAlignment="1">
      <alignment horizontal="left" vertical="center" wrapText="1"/>
    </xf>
    <xf numFmtId="188" fontId="33" fillId="14" borderId="29" xfId="437" applyNumberFormat="1" applyFont="1" applyFill="1" applyBorder="1" applyAlignment="1" applyProtection="1">
      <alignment horizontal="center" wrapText="1"/>
      <protection/>
    </xf>
    <xf numFmtId="0" fontId="33" fillId="0" borderId="0" xfId="0" applyFont="1" applyBorder="1" applyAlignment="1">
      <alignment wrapText="1"/>
    </xf>
    <xf numFmtId="188" fontId="19" fillId="0" borderId="0" xfId="0" applyNumberFormat="1" applyFont="1" applyAlignment="1">
      <alignment vertical="center" wrapText="1"/>
    </xf>
    <xf numFmtId="188" fontId="33" fillId="14" borderId="29" xfId="437" applyNumberFormat="1" applyFont="1" applyFill="1" applyBorder="1" applyAlignment="1" applyProtection="1">
      <alignment horizontal="center" vertical="center" wrapText="1"/>
      <protection/>
    </xf>
    <xf numFmtId="188" fontId="19" fillId="14" borderId="29" xfId="437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>
      <alignment vertical="center" wrapText="1"/>
    </xf>
    <xf numFmtId="0" fontId="33" fillId="0" borderId="0" xfId="0" applyFont="1" applyAlignment="1">
      <alignment vertical="center" wrapText="1"/>
    </xf>
    <xf numFmtId="0" fontId="33" fillId="14" borderId="33" xfId="0" applyFont="1" applyFill="1" applyBorder="1" applyAlignment="1">
      <alignment horizontal="center" vertical="center" wrapText="1"/>
    </xf>
    <xf numFmtId="49" fontId="19" fillId="0" borderId="33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justify"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36" fillId="14" borderId="26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188" fontId="33" fillId="14" borderId="29" xfId="437" applyNumberFormat="1" applyFont="1" applyFill="1" applyBorder="1" applyAlignment="1" applyProtection="1">
      <alignment vertical="center" wrapText="1"/>
      <protection/>
    </xf>
    <xf numFmtId="0" fontId="33" fillId="0" borderId="0" xfId="0" applyFont="1" applyFill="1" applyBorder="1" applyAlignment="1">
      <alignment vertical="center" wrapText="1"/>
    </xf>
    <xf numFmtId="190" fontId="33" fillId="0" borderId="0" xfId="0" applyNumberFormat="1" applyFont="1" applyAlignment="1">
      <alignment horizontal="center" vertical="center" wrapText="1"/>
    </xf>
    <xf numFmtId="190" fontId="33" fillId="0" borderId="0" xfId="0" applyNumberFormat="1" applyFont="1" applyBorder="1" applyAlignment="1">
      <alignment horizontal="left"/>
    </xf>
    <xf numFmtId="189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190" fontId="33" fillId="14" borderId="34" xfId="0" applyNumberFormat="1" applyFont="1" applyFill="1" applyBorder="1" applyAlignment="1">
      <alignment horizontal="center" vertical="center" wrapText="1"/>
    </xf>
    <xf numFmtId="0" fontId="33" fillId="14" borderId="34" xfId="0" applyFont="1" applyFill="1" applyBorder="1" applyAlignment="1">
      <alignment horizontal="center" vertical="center" wrapText="1"/>
    </xf>
    <xf numFmtId="0" fontId="33" fillId="14" borderId="35" xfId="0" applyFont="1" applyFill="1" applyBorder="1" applyAlignment="1">
      <alignment horizontal="center" vertical="center" wrapText="1"/>
    </xf>
    <xf numFmtId="0" fontId="33" fillId="14" borderId="36" xfId="0" applyFont="1" applyFill="1" applyBorder="1" applyAlignment="1">
      <alignment horizontal="center" vertical="center" wrapText="1"/>
    </xf>
    <xf numFmtId="188" fontId="19" fillId="0" borderId="35" xfId="437" applyNumberFormat="1" applyFont="1" applyFill="1" applyBorder="1" applyAlignment="1" applyProtection="1">
      <alignment horizontal="center" wrapText="1"/>
      <protection/>
    </xf>
    <xf numFmtId="188" fontId="19" fillId="0" borderId="37" xfId="437" applyNumberFormat="1" applyFont="1" applyFill="1" applyBorder="1" applyAlignment="1" applyProtection="1">
      <alignment horizontal="center" wrapText="1"/>
      <protection/>
    </xf>
    <xf numFmtId="188" fontId="19" fillId="0" borderId="36" xfId="437" applyNumberFormat="1" applyFont="1" applyFill="1" applyBorder="1" applyAlignment="1" applyProtection="1">
      <alignment horizontal="center" wrapText="1"/>
      <protection/>
    </xf>
    <xf numFmtId="188" fontId="19" fillId="0" borderId="33" xfId="437" applyNumberFormat="1" applyFont="1" applyFill="1" applyBorder="1" applyAlignment="1" applyProtection="1">
      <alignment horizontal="center" wrapText="1"/>
      <protection/>
    </xf>
    <xf numFmtId="188" fontId="19" fillId="0" borderId="28" xfId="437" applyNumberFormat="1" applyFont="1" applyFill="1" applyBorder="1" applyAlignment="1" applyProtection="1">
      <alignment horizontal="center" wrapText="1"/>
      <protection/>
    </xf>
    <xf numFmtId="188" fontId="19" fillId="0" borderId="38" xfId="437" applyNumberFormat="1" applyFont="1" applyFill="1" applyBorder="1" applyAlignment="1" applyProtection="1">
      <alignment horizontal="center" wrapText="1"/>
      <protection/>
    </xf>
    <xf numFmtId="188" fontId="19" fillId="0" borderId="39" xfId="437" applyNumberFormat="1" applyFont="1" applyFill="1" applyBorder="1" applyAlignment="1" applyProtection="1">
      <alignment horizontal="center" wrapText="1"/>
      <protection/>
    </xf>
    <xf numFmtId="188" fontId="19" fillId="0" borderId="40" xfId="437" applyNumberFormat="1" applyFont="1" applyFill="1" applyBorder="1" applyAlignment="1" applyProtection="1">
      <alignment horizontal="center" wrapText="1"/>
      <protection/>
    </xf>
    <xf numFmtId="188" fontId="19" fillId="0" borderId="41" xfId="437" applyNumberFormat="1" applyFont="1" applyFill="1" applyBorder="1" applyAlignment="1" applyProtection="1">
      <alignment horizontal="center" wrapText="1"/>
      <protection/>
    </xf>
    <xf numFmtId="188" fontId="19" fillId="0" borderId="42" xfId="437" applyNumberFormat="1" applyFont="1" applyFill="1" applyBorder="1" applyAlignment="1" applyProtection="1">
      <alignment horizontal="center" wrapText="1"/>
      <protection/>
    </xf>
    <xf numFmtId="188" fontId="19" fillId="0" borderId="29" xfId="437" applyNumberFormat="1" applyFont="1" applyFill="1" applyBorder="1" applyAlignment="1" applyProtection="1">
      <alignment horizontal="center" wrapText="1"/>
      <protection/>
    </xf>
    <xf numFmtId="188" fontId="19" fillId="0" borderId="34" xfId="437" applyNumberFormat="1" applyFont="1" applyFill="1" applyBorder="1" applyAlignment="1" applyProtection="1">
      <alignment horizontal="center" wrapText="1"/>
      <protection/>
    </xf>
    <xf numFmtId="0" fontId="19" fillId="0" borderId="42" xfId="0" applyFont="1" applyBorder="1" applyAlignment="1">
      <alignment/>
    </xf>
    <xf numFmtId="0" fontId="19" fillId="0" borderId="29" xfId="0" applyFont="1" applyBorder="1" applyAlignment="1">
      <alignment/>
    </xf>
    <xf numFmtId="0" fontId="19" fillId="0" borderId="34" xfId="0" applyFont="1" applyBorder="1" applyAlignment="1">
      <alignment/>
    </xf>
    <xf numFmtId="0" fontId="36" fillId="0" borderId="42" xfId="0" applyFont="1" applyBorder="1" applyAlignment="1">
      <alignment/>
    </xf>
    <xf numFmtId="0" fontId="36" fillId="0" borderId="29" xfId="0" applyFont="1" applyBorder="1" applyAlignment="1">
      <alignment/>
    </xf>
    <xf numFmtId="0" fontId="36" fillId="0" borderId="34" xfId="0" applyFont="1" applyBorder="1" applyAlignment="1">
      <alignment/>
    </xf>
    <xf numFmtId="0" fontId="19" fillId="0" borderId="31" xfId="0" applyFont="1" applyBorder="1" applyAlignment="1">
      <alignment horizontal="center" vertical="center" wrapText="1"/>
    </xf>
    <xf numFmtId="0" fontId="19" fillId="0" borderId="43" xfId="0" applyFont="1" applyBorder="1" applyAlignment="1">
      <alignment/>
    </xf>
    <xf numFmtId="0" fontId="19" fillId="0" borderId="31" xfId="0" applyFont="1" applyBorder="1" applyAlignment="1">
      <alignment/>
    </xf>
    <xf numFmtId="0" fontId="19" fillId="0" borderId="32" xfId="0" applyFont="1" applyBorder="1" applyAlignment="1">
      <alignment/>
    </xf>
    <xf numFmtId="190" fontId="19" fillId="0" borderId="0" xfId="0" applyNumberFormat="1" applyFont="1" applyAlignment="1">
      <alignment/>
    </xf>
    <xf numFmtId="189" fontId="19" fillId="0" borderId="0" xfId="0" applyNumberFormat="1" applyFont="1" applyBorder="1" applyAlignment="1">
      <alignment horizontal="right" vertical="center" wrapText="1"/>
    </xf>
    <xf numFmtId="188" fontId="19" fillId="0" borderId="33" xfId="437" applyNumberFormat="1" applyFont="1" applyFill="1" applyBorder="1" applyAlignment="1" applyProtection="1">
      <alignment horizontal="left" vertical="center" wrapText="1"/>
      <protection/>
    </xf>
    <xf numFmtId="188" fontId="33" fillId="14" borderId="28" xfId="437" applyNumberFormat="1" applyFont="1" applyFill="1" applyBorder="1" applyAlignment="1" applyProtection="1">
      <alignment horizontal="center" wrapText="1"/>
      <protection/>
    </xf>
    <xf numFmtId="0" fontId="36" fillId="0" borderId="0" xfId="0" applyFont="1" applyBorder="1" applyAlignment="1">
      <alignment/>
    </xf>
    <xf numFmtId="0" fontId="37" fillId="0" borderId="0" xfId="0" applyFont="1" applyAlignment="1">
      <alignment/>
    </xf>
    <xf numFmtId="0" fontId="34" fillId="0" borderId="0" xfId="0" applyFont="1" applyBorder="1" applyAlignment="1">
      <alignment/>
    </xf>
    <xf numFmtId="0" fontId="33" fillId="14" borderId="44" xfId="0" applyFont="1" applyFill="1" applyBorder="1" applyAlignment="1">
      <alignment horizontal="center" vertical="center" wrapText="1"/>
    </xf>
    <xf numFmtId="188" fontId="19" fillId="0" borderId="45" xfId="437" applyNumberFormat="1" applyFont="1" applyFill="1" applyBorder="1" applyAlignment="1" applyProtection="1">
      <alignment horizontal="left" vertical="center" wrapText="1"/>
      <protection/>
    </xf>
    <xf numFmtId="0" fontId="19" fillId="0" borderId="31" xfId="282" applyFont="1" applyBorder="1" applyAlignment="1">
      <alignment horizontal="center" vertical="center" wrapText="1"/>
      <protection/>
    </xf>
    <xf numFmtId="0" fontId="19" fillId="0" borderId="29" xfId="282" applyFont="1" applyBorder="1" applyAlignment="1">
      <alignment horizontal="center" vertical="center" wrapText="1"/>
      <protection/>
    </xf>
    <xf numFmtId="43" fontId="61" fillId="0" borderId="29" xfId="442" applyFont="1" applyBorder="1" applyAlignment="1">
      <alignment horizontal="center"/>
    </xf>
    <xf numFmtId="0" fontId="33" fillId="0" borderId="46" xfId="0" applyFont="1" applyFill="1" applyBorder="1" applyAlignment="1">
      <alignment horizontal="right" vertical="center" wrapText="1"/>
    </xf>
    <xf numFmtId="0" fontId="33" fillId="0" borderId="0" xfId="0" applyFont="1" applyBorder="1" applyAlignment="1">
      <alignment/>
    </xf>
    <xf numFmtId="49" fontId="33" fillId="0" borderId="46" xfId="0" applyNumberFormat="1" applyFont="1" applyFill="1" applyBorder="1" applyAlignment="1">
      <alignment vertical="center" wrapText="1"/>
    </xf>
    <xf numFmtId="49" fontId="33" fillId="0" borderId="0" xfId="0" applyNumberFormat="1" applyFont="1" applyBorder="1" applyAlignment="1">
      <alignment/>
    </xf>
    <xf numFmtId="0" fontId="33" fillId="0" borderId="0" xfId="0" applyFont="1" applyBorder="1" applyAlignment="1">
      <alignment horizontal="right"/>
    </xf>
    <xf numFmtId="49" fontId="33" fillId="0" borderId="0" xfId="0" applyNumberFormat="1" applyFont="1" applyFill="1" applyBorder="1" applyAlignment="1">
      <alignment vertical="center" wrapText="1"/>
    </xf>
    <xf numFmtId="0" fontId="33" fillId="0" borderId="47" xfId="0" applyFont="1" applyFill="1" applyBorder="1" applyAlignment="1">
      <alignment horizontal="right" vertical="center" wrapText="1"/>
    </xf>
    <xf numFmtId="49" fontId="33" fillId="0" borderId="47" xfId="0" applyNumberFormat="1" applyFont="1" applyFill="1" applyBorder="1" applyAlignment="1">
      <alignment vertical="center" wrapText="1"/>
    </xf>
    <xf numFmtId="188" fontId="19" fillId="0" borderId="29" xfId="437" applyNumberFormat="1" applyFont="1" applyFill="1" applyBorder="1" applyAlignment="1" applyProtection="1">
      <alignment vertical="center" wrapText="1"/>
      <protection/>
    </xf>
    <xf numFmtId="188" fontId="19" fillId="14" borderId="29" xfId="437" applyNumberFormat="1" applyFont="1" applyFill="1" applyBorder="1" applyAlignment="1" applyProtection="1">
      <alignment vertical="center" wrapText="1"/>
      <protection/>
    </xf>
    <xf numFmtId="188" fontId="19" fillId="14" borderId="34" xfId="437" applyNumberFormat="1" applyFont="1" applyFill="1" applyBorder="1" applyAlignment="1" applyProtection="1">
      <alignment vertical="center" wrapText="1"/>
      <protection/>
    </xf>
    <xf numFmtId="188" fontId="33" fillId="14" borderId="31" xfId="437" applyNumberFormat="1" applyFont="1" applyFill="1" applyBorder="1" applyAlignment="1" applyProtection="1">
      <alignment vertical="center" wrapText="1"/>
      <protection/>
    </xf>
    <xf numFmtId="188" fontId="19" fillId="0" borderId="0" xfId="0" applyNumberFormat="1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19" fillId="0" borderId="29" xfId="0" applyFont="1" applyFill="1" applyBorder="1" applyAlignment="1">
      <alignment horizontal="center" vertical="center" wrapText="1"/>
    </xf>
    <xf numFmtId="2" fontId="34" fillId="0" borderId="26" xfId="0" applyNumberFormat="1" applyFont="1" applyFill="1" applyBorder="1" applyAlignment="1">
      <alignment horizontal="center" vertical="center" wrapText="1"/>
    </xf>
    <xf numFmtId="188" fontId="19" fillId="0" borderId="29" xfId="437" applyNumberFormat="1" applyFont="1" applyFill="1" applyBorder="1" applyAlignment="1" applyProtection="1">
      <alignment horizontal="center" vertical="center" wrapText="1"/>
      <protection/>
    </xf>
    <xf numFmtId="0" fontId="33" fillId="14" borderId="48" xfId="0" applyFont="1" applyFill="1" applyBorder="1" applyAlignment="1">
      <alignment horizontal="center" vertical="center" wrapText="1"/>
    </xf>
    <xf numFmtId="0" fontId="33" fillId="14" borderId="49" xfId="0" applyFont="1" applyFill="1" applyBorder="1" applyAlignment="1">
      <alignment horizontal="center" vertical="center" wrapText="1"/>
    </xf>
    <xf numFmtId="0" fontId="33" fillId="14" borderId="50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188" fontId="19" fillId="14" borderId="38" xfId="437" applyNumberFormat="1" applyFont="1" applyFill="1" applyBorder="1" applyAlignment="1" applyProtection="1">
      <alignment horizontal="center" vertical="center" wrapText="1"/>
      <protection/>
    </xf>
    <xf numFmtId="0" fontId="19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14" borderId="27" xfId="0" applyFont="1" applyFill="1" applyBorder="1" applyAlignment="1">
      <alignment horizontal="center" vertical="center" wrapText="1"/>
    </xf>
    <xf numFmtId="0" fontId="33" fillId="14" borderId="28" xfId="0" applyFont="1" applyFill="1" applyBorder="1" applyAlignment="1">
      <alignment horizontal="center" vertical="center" wrapText="1"/>
    </xf>
    <xf numFmtId="0" fontId="33" fillId="14" borderId="38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33" fillId="14" borderId="57" xfId="0" applyFont="1" applyFill="1" applyBorder="1" applyAlignment="1">
      <alignment horizontal="center" vertical="center" wrapText="1"/>
    </xf>
    <xf numFmtId="0" fontId="33" fillId="14" borderId="58" xfId="0" applyFont="1" applyFill="1" applyBorder="1" applyAlignment="1">
      <alignment horizontal="center" vertical="center" wrapText="1"/>
    </xf>
    <xf numFmtId="0" fontId="33" fillId="14" borderId="59" xfId="0" applyFont="1" applyFill="1" applyBorder="1" applyAlignment="1">
      <alignment horizontal="center" vertical="center" wrapText="1"/>
    </xf>
    <xf numFmtId="0" fontId="33" fillId="14" borderId="60" xfId="0" applyFont="1" applyFill="1" applyBorder="1" applyAlignment="1">
      <alignment horizontal="center" vertical="center" wrapText="1"/>
    </xf>
    <xf numFmtId="0" fontId="33" fillId="14" borderId="23" xfId="0" applyFont="1" applyFill="1" applyBorder="1" applyAlignment="1">
      <alignment horizontal="center" vertical="center" wrapText="1"/>
    </xf>
    <xf numFmtId="0" fontId="33" fillId="14" borderId="61" xfId="0" applyFont="1" applyFill="1" applyBorder="1" applyAlignment="1">
      <alignment horizontal="center" vertical="center" wrapText="1"/>
    </xf>
    <xf numFmtId="0" fontId="33" fillId="14" borderId="62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33" fillId="14" borderId="63" xfId="0" applyFont="1" applyFill="1" applyBorder="1" applyAlignment="1">
      <alignment horizontal="center" vertical="center" wrapText="1"/>
    </xf>
    <xf numFmtId="0" fontId="33" fillId="14" borderId="64" xfId="0" applyFont="1" applyFill="1" applyBorder="1" applyAlignment="1">
      <alignment horizontal="center" vertical="center" wrapText="1"/>
    </xf>
    <xf numFmtId="0" fontId="33" fillId="14" borderId="65" xfId="0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33" fillId="14" borderId="66" xfId="0" applyFont="1" applyFill="1" applyBorder="1" applyAlignment="1">
      <alignment horizontal="center" vertical="center" wrapText="1"/>
    </xf>
    <xf numFmtId="190" fontId="33" fillId="14" borderId="65" xfId="0" applyNumberFormat="1" applyFont="1" applyFill="1" applyBorder="1" applyAlignment="1">
      <alignment horizontal="center" vertical="center" wrapText="1"/>
    </xf>
    <xf numFmtId="190" fontId="33" fillId="14" borderId="34" xfId="0" applyNumberFormat="1" applyFont="1" applyFill="1" applyBorder="1" applyAlignment="1">
      <alignment horizontal="center" vertical="center" wrapText="1"/>
    </xf>
    <xf numFmtId="0" fontId="33" fillId="14" borderId="29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left"/>
    </xf>
    <xf numFmtId="0" fontId="33" fillId="14" borderId="42" xfId="0" applyFont="1" applyFill="1" applyBorder="1" applyAlignment="1">
      <alignment horizontal="center" vertical="center" wrapText="1"/>
    </xf>
    <xf numFmtId="0" fontId="33" fillId="14" borderId="34" xfId="0" applyFont="1" applyFill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33" fillId="14" borderId="45" xfId="0" applyFont="1" applyFill="1" applyBorder="1" applyAlignment="1">
      <alignment horizontal="center" vertical="center" wrapText="1"/>
    </xf>
    <xf numFmtId="0" fontId="33" fillId="14" borderId="33" xfId="0" applyFont="1" applyFill="1" applyBorder="1" applyAlignment="1">
      <alignment horizontal="center" vertical="center" wrapText="1"/>
    </xf>
    <xf numFmtId="0" fontId="33" fillId="14" borderId="40" xfId="0" applyFont="1" applyFill="1" applyBorder="1" applyAlignment="1">
      <alignment horizontal="center" vertical="center" wrapText="1"/>
    </xf>
    <xf numFmtId="0" fontId="33" fillId="14" borderId="67" xfId="0" applyFont="1" applyFill="1" applyBorder="1" applyAlignment="1">
      <alignment horizontal="center" vertical="center" wrapText="1"/>
    </xf>
    <xf numFmtId="0" fontId="33" fillId="14" borderId="37" xfId="0" applyFont="1" applyFill="1" applyBorder="1" applyAlignment="1">
      <alignment horizontal="center" vertical="center" wrapText="1"/>
    </xf>
    <xf numFmtId="0" fontId="34" fillId="0" borderId="68" xfId="0" applyFont="1" applyBorder="1" applyAlignment="1">
      <alignment horizontal="left" vertical="center" wrapText="1"/>
    </xf>
    <xf numFmtId="0" fontId="34" fillId="0" borderId="69" xfId="0" applyFont="1" applyBorder="1" applyAlignment="1">
      <alignment horizontal="left" vertical="center" wrapText="1"/>
    </xf>
    <xf numFmtId="0" fontId="34" fillId="0" borderId="42" xfId="0" applyFont="1" applyBorder="1" applyAlignment="1">
      <alignment horizontal="left" vertical="center" wrapText="1"/>
    </xf>
    <xf numFmtId="0" fontId="34" fillId="0" borderId="33" xfId="0" applyFont="1" applyBorder="1" applyAlignment="1">
      <alignment horizontal="justify" vertical="center" wrapText="1"/>
    </xf>
    <xf numFmtId="0" fontId="34" fillId="0" borderId="28" xfId="0" applyFont="1" applyBorder="1" applyAlignment="1">
      <alignment horizontal="justify" vertical="center" wrapText="1"/>
    </xf>
    <xf numFmtId="0" fontId="34" fillId="0" borderId="33" xfId="0" applyFont="1" applyFill="1" applyBorder="1" applyAlignment="1">
      <alignment horizontal="justify" vertical="center" wrapText="1"/>
    </xf>
    <xf numFmtId="0" fontId="34" fillId="0" borderId="28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36" fillId="14" borderId="33" xfId="0" applyFont="1" applyFill="1" applyBorder="1" applyAlignment="1">
      <alignment horizontal="center" vertical="center" wrapText="1"/>
    </xf>
    <xf numFmtId="0" fontId="36" fillId="14" borderId="28" xfId="0" applyFont="1" applyFill="1" applyBorder="1" applyAlignment="1">
      <alignment horizontal="center" vertical="center" wrapText="1"/>
    </xf>
    <xf numFmtId="0" fontId="36" fillId="14" borderId="29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3" fillId="14" borderId="26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3" fillId="14" borderId="70" xfId="0" applyFont="1" applyFill="1" applyBorder="1" applyAlignment="1">
      <alignment horizontal="center" vertical="center" wrapText="1"/>
    </xf>
    <xf numFmtId="0" fontId="33" fillId="14" borderId="0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</cellXfs>
  <cellStyles count="4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Hyperlink" xfId="251"/>
    <cellStyle name="Followed Hyperlink" xfId="252"/>
    <cellStyle name="Incorreto" xfId="253"/>
    <cellStyle name="Incorreto 2" xfId="254"/>
    <cellStyle name="Incorreto 2 2" xfId="255"/>
    <cellStyle name="Incorreto 2_05_Impactos_Demais PLs_2013_Dados CNJ de jul-12" xfId="256"/>
    <cellStyle name="Incorreto 3" xfId="257"/>
    <cellStyle name="Incorreto 4" xfId="258"/>
    <cellStyle name="Indefinido" xfId="259"/>
    <cellStyle name="Input" xfId="260"/>
    <cellStyle name="Jr_Normal" xfId="261"/>
    <cellStyle name="Leg_It_1" xfId="262"/>
    <cellStyle name="Linea horizontal" xfId="263"/>
    <cellStyle name="Linked Cell" xfId="264"/>
    <cellStyle name="Millares_deuhist99" xfId="265"/>
    <cellStyle name="Currency" xfId="266"/>
    <cellStyle name="Currency [0]" xfId="267"/>
    <cellStyle name="Moeda 2" xfId="268"/>
    <cellStyle name="Moeda0" xfId="269"/>
    <cellStyle name="Neutra" xfId="270"/>
    <cellStyle name="Neutra 2" xfId="271"/>
    <cellStyle name="Neutra 2 2" xfId="272"/>
    <cellStyle name="Neutra 2_05_Impactos_Demais PLs_2013_Dados CNJ de jul-12" xfId="273"/>
    <cellStyle name="Neutra 3" xfId="274"/>
    <cellStyle name="Neutra 4" xfId="275"/>
    <cellStyle name="Neutral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16" xfId="283"/>
    <cellStyle name="Normal 17" xfId="284"/>
    <cellStyle name="Normal 2" xfId="285"/>
    <cellStyle name="Normal 2 2" xfId="286"/>
    <cellStyle name="Normal 2 3" xfId="287"/>
    <cellStyle name="Normal 2 3 2" xfId="288"/>
    <cellStyle name="Normal 2 3_00_Decisão Anexo V 2015_MEMORIAL_Oficial SOF" xfId="289"/>
    <cellStyle name="Normal 2 4" xfId="290"/>
    <cellStyle name="Normal 2 5" xfId="291"/>
    <cellStyle name="Normal 2 6" xfId="292"/>
    <cellStyle name="Normal 2_00_Decisão Anexo V 2015_MEMORIAL_Oficial SOF" xfId="293"/>
    <cellStyle name="Normal 3" xfId="294"/>
    <cellStyle name="Normal 3 2" xfId="295"/>
    <cellStyle name="Normal 3_05_Impactos_Demais PLs_2013_Dados CNJ de jul-12" xfId="296"/>
    <cellStyle name="Normal 4" xfId="297"/>
    <cellStyle name="Normal 5" xfId="298"/>
    <cellStyle name="Normal 6" xfId="299"/>
    <cellStyle name="Normal 7" xfId="300"/>
    <cellStyle name="Normal 8" xfId="301"/>
    <cellStyle name="Normal 9" xfId="302"/>
    <cellStyle name="Nota" xfId="303"/>
    <cellStyle name="Nota 2" xfId="304"/>
    <cellStyle name="Nota 2 2" xfId="305"/>
    <cellStyle name="Nota 2_00_Decisão Anexo V 2015_MEMORIAL_Oficial SOF" xfId="306"/>
    <cellStyle name="Nota 3" xfId="307"/>
    <cellStyle name="Nota 4" xfId="308"/>
    <cellStyle name="Note" xfId="309"/>
    <cellStyle name="Output" xfId="310"/>
    <cellStyle name="Percent_Agenda" xfId="311"/>
    <cellStyle name="Percentual" xfId="312"/>
    <cellStyle name="Ponto" xfId="313"/>
    <cellStyle name="Percent" xfId="314"/>
    <cellStyle name="Porcentagem 10" xfId="315"/>
    <cellStyle name="Porcentagem 2" xfId="316"/>
    <cellStyle name="Porcentagem 2 2" xfId="317"/>
    <cellStyle name="Porcentagem 2_FCDF 2014_2ª Versão" xfId="318"/>
    <cellStyle name="Porcentagem 3" xfId="319"/>
    <cellStyle name="Porcentagem 4" xfId="320"/>
    <cellStyle name="Porcentagem 5" xfId="321"/>
    <cellStyle name="Porcentagem 6" xfId="322"/>
    <cellStyle name="Porcentagem 7" xfId="323"/>
    <cellStyle name="Porcentagem 8" xfId="324"/>
    <cellStyle name="Porcentagem 9" xfId="325"/>
    <cellStyle name="rodape" xfId="326"/>
    <cellStyle name="Saída" xfId="327"/>
    <cellStyle name="Saída 2" xfId="328"/>
    <cellStyle name="Saída 2 2" xfId="329"/>
    <cellStyle name="Saída 2_05_Impactos_Demais PLs_2013_Dados CNJ de jul-12" xfId="330"/>
    <cellStyle name="Saída 3" xfId="331"/>
    <cellStyle name="Saída 4" xfId="332"/>
    <cellStyle name="Sep. milhar [0]" xfId="333"/>
    <cellStyle name="Sep. milhar [2]" xfId="334"/>
    <cellStyle name="Separador de m" xfId="335"/>
    <cellStyle name="Comma [0]" xfId="336"/>
    <cellStyle name="Separador de milhares 10" xfId="337"/>
    <cellStyle name="Separador de milhares 2" xfId="338"/>
    <cellStyle name="Separador de milhares 2 2" xfId="339"/>
    <cellStyle name="Separador de milhares 2 2 3" xfId="340"/>
    <cellStyle name="Separador de milhares 2 2 6" xfId="341"/>
    <cellStyle name="Separador de milhares 2 2_00_Decisão Anexo V 2015_MEMORIAL_Oficial SOF" xfId="342"/>
    <cellStyle name="Separador de milhares 2 3" xfId="343"/>
    <cellStyle name="Separador de milhares 2 3 2" xfId="344"/>
    <cellStyle name="Separador de milhares 2 3 2 2" xfId="345"/>
    <cellStyle name="Separador de milhares 2 3 2 2 2" xfId="346"/>
    <cellStyle name="Separador de milhares 2 3 2 2_00_Decisão Anexo V 2015_MEMORIAL_Oficial SOF" xfId="347"/>
    <cellStyle name="Separador de milhares 2 3 2_00_Decisão Anexo V 2015_MEMORIAL_Oficial SOF" xfId="348"/>
    <cellStyle name="Separador de milhares 2 3 3" xfId="349"/>
    <cellStyle name="Separador de milhares 2 3_00_Decisão Anexo V 2015_MEMORIAL_Oficial SOF" xfId="350"/>
    <cellStyle name="Separador de milhares 2 4" xfId="351"/>
    <cellStyle name="Separador de milhares 2 5" xfId="352"/>
    <cellStyle name="Separador de milhares 2 5 2" xfId="353"/>
    <cellStyle name="Separador de milhares 2 5_00_Decisão Anexo V 2015_MEMORIAL_Oficial SOF" xfId="354"/>
    <cellStyle name="Separador de milhares 2_00_Decisão Anexo V 2015_MEMORIAL_Oficial SOF" xfId="355"/>
    <cellStyle name="Separador de milhares 3" xfId="356"/>
    <cellStyle name="Separador de milhares 3 2" xfId="357"/>
    <cellStyle name="Separador de milhares 3 3" xfId="358"/>
    <cellStyle name="Separador de milhares 3_00_Decisão Anexo V 2015_MEMORIAL_Oficial SOF" xfId="359"/>
    <cellStyle name="Separador de milhares 4" xfId="360"/>
    <cellStyle name="Separador de milhares 5" xfId="361"/>
    <cellStyle name="Separador de milhares 6" xfId="362"/>
    <cellStyle name="Separador de milhares 7" xfId="363"/>
    <cellStyle name="Separador de milhares 8" xfId="364"/>
    <cellStyle name="Separador de milhares 9" xfId="365"/>
    <cellStyle name="TableStyleLight1" xfId="366"/>
    <cellStyle name="TableStyleLight1 2" xfId="367"/>
    <cellStyle name="TableStyleLight1 3" xfId="368"/>
    <cellStyle name="TableStyleLight1 5" xfId="369"/>
    <cellStyle name="TableStyleLight1_00_Decisão Anexo V 2015_MEMORIAL_Oficial SOF" xfId="370"/>
    <cellStyle name="Texto de Aviso" xfId="371"/>
    <cellStyle name="Texto de Aviso 2" xfId="372"/>
    <cellStyle name="Texto de Aviso 2 2" xfId="373"/>
    <cellStyle name="Texto de Aviso 2_05_Impactos_Demais PLs_2013_Dados CNJ de jul-12" xfId="374"/>
    <cellStyle name="Texto de Aviso 3" xfId="375"/>
    <cellStyle name="Texto de Aviso 4" xfId="376"/>
    <cellStyle name="Texto Explicativo" xfId="377"/>
    <cellStyle name="Texto Explicativo 2" xfId="378"/>
    <cellStyle name="Texto Explicativo 2 2" xfId="379"/>
    <cellStyle name="Texto Explicativo 2_05_Impactos_Demais PLs_2013_Dados CNJ de jul-12" xfId="380"/>
    <cellStyle name="Texto Explicativo 3" xfId="381"/>
    <cellStyle name="Texto Explicativo 4" xfId="382"/>
    <cellStyle name="Texto, derecha" xfId="383"/>
    <cellStyle name="Texto, izquierda" xfId="384"/>
    <cellStyle name="Title" xfId="385"/>
    <cellStyle name="Titulo" xfId="386"/>
    <cellStyle name="Título" xfId="387"/>
    <cellStyle name="Título 1" xfId="388"/>
    <cellStyle name="Título 1 1" xfId="389"/>
    <cellStyle name="Título 1 2" xfId="390"/>
    <cellStyle name="Título 1 2 2" xfId="391"/>
    <cellStyle name="Título 1 2_05_Impactos_Demais PLs_2013_Dados CNJ de jul-12" xfId="392"/>
    <cellStyle name="Título 1 3" xfId="393"/>
    <cellStyle name="Título 1 4" xfId="394"/>
    <cellStyle name="Título 10" xfId="395"/>
    <cellStyle name="Título 11" xfId="396"/>
    <cellStyle name="Título 2" xfId="397"/>
    <cellStyle name="Título 2 2" xfId="398"/>
    <cellStyle name="Título 2 2 2" xfId="399"/>
    <cellStyle name="Título 2 2_05_Impactos_Demais PLs_2013_Dados CNJ de jul-12" xfId="400"/>
    <cellStyle name="Título 2 3" xfId="401"/>
    <cellStyle name="Título 2 4" xfId="402"/>
    <cellStyle name="Título 3" xfId="403"/>
    <cellStyle name="Título 3 2" xfId="404"/>
    <cellStyle name="Título 3 2 2" xfId="405"/>
    <cellStyle name="Título 3 2_05_Impactos_Demais PLs_2013_Dados CNJ de jul-12" xfId="406"/>
    <cellStyle name="Título 3 3" xfId="407"/>
    <cellStyle name="Título 3 4" xfId="408"/>
    <cellStyle name="Título 4" xfId="409"/>
    <cellStyle name="Título 4 2" xfId="410"/>
    <cellStyle name="Título 4 2 2" xfId="411"/>
    <cellStyle name="Título 4 2_05_Impactos_Demais PLs_2013_Dados CNJ de jul-12" xfId="412"/>
    <cellStyle name="Título 4 3" xfId="413"/>
    <cellStyle name="Título 4 4" xfId="414"/>
    <cellStyle name="Título 5" xfId="415"/>
    <cellStyle name="Título 5 2" xfId="416"/>
    <cellStyle name="Título 5 3" xfId="417"/>
    <cellStyle name="Título 5_05_Impactos_Demais PLs_2013_Dados CNJ de jul-12" xfId="418"/>
    <cellStyle name="Título 6" xfId="419"/>
    <cellStyle name="Título 6 2" xfId="420"/>
    <cellStyle name="Título 6_34" xfId="421"/>
    <cellStyle name="Título 7" xfId="422"/>
    <cellStyle name="Título 8" xfId="423"/>
    <cellStyle name="Título 9" xfId="424"/>
    <cellStyle name="Titulo_00_Equalização ASMED_SOF" xfId="425"/>
    <cellStyle name="Titulo1" xfId="426"/>
    <cellStyle name="Titulo2" xfId="427"/>
    <cellStyle name="Total" xfId="428"/>
    <cellStyle name="Total 2" xfId="429"/>
    <cellStyle name="Total 2 2" xfId="430"/>
    <cellStyle name="Total 2_05_Impactos_Demais PLs_2013_Dados CNJ de jul-12" xfId="431"/>
    <cellStyle name="Total 3" xfId="432"/>
    <cellStyle name="Total 4" xfId="433"/>
    <cellStyle name="V¡rgula" xfId="434"/>
    <cellStyle name="V¡rgula0" xfId="435"/>
    <cellStyle name="Vírgul - Estilo1" xfId="436"/>
    <cellStyle name="Comma" xfId="437"/>
    <cellStyle name="Vírgula 2" xfId="438"/>
    <cellStyle name="Vírgula 3" xfId="439"/>
    <cellStyle name="Vírgula 4" xfId="440"/>
    <cellStyle name="Vírgula 5" xfId="441"/>
    <cellStyle name="Vírgula 6" xfId="442"/>
    <cellStyle name="Vírgula0" xfId="443"/>
    <cellStyle name="Warning Text" xfId="4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showGridLines="0" tabSelected="1" zoomScalePageLayoutView="0" workbookViewId="0" topLeftCell="A1">
      <selection activeCell="F55" sqref="F55"/>
    </sheetView>
  </sheetViews>
  <sheetFormatPr defaultColWidth="9.140625" defaultRowHeight="12.75"/>
  <cols>
    <col min="1" max="1" width="36.421875" style="1" customWidth="1"/>
    <col min="2" max="2" width="16.00390625" style="1" customWidth="1"/>
    <col min="3" max="3" width="12.140625" style="2" customWidth="1"/>
    <col min="4" max="4" width="16.28125" style="2" customWidth="1"/>
    <col min="5" max="5" width="14.28125" style="2" customWidth="1"/>
    <col min="6" max="6" width="13.421875" style="2" customWidth="1"/>
    <col min="7" max="7" width="14.8515625" style="3" customWidth="1"/>
    <col min="8" max="8" width="13.8515625" style="2" customWidth="1"/>
    <col min="9" max="9" width="13.8515625" style="13" customWidth="1"/>
    <col min="10" max="16384" width="9.140625" style="2" customWidth="1"/>
  </cols>
  <sheetData>
    <row r="1" spans="1:9" ht="12.75" customHeight="1">
      <c r="A1" s="117" t="s">
        <v>55</v>
      </c>
      <c r="B1" s="117"/>
      <c r="C1" s="117"/>
      <c r="D1" s="117"/>
      <c r="E1" s="117"/>
      <c r="F1" s="117"/>
      <c r="G1" s="117"/>
      <c r="H1" s="117"/>
      <c r="I1" s="117"/>
    </row>
    <row r="2" spans="1:9" ht="12.75" customHeight="1">
      <c r="A2" s="117"/>
      <c r="B2" s="117"/>
      <c r="C2" s="117"/>
      <c r="D2" s="117"/>
      <c r="E2" s="117"/>
      <c r="F2" s="117"/>
      <c r="G2" s="117"/>
      <c r="H2" s="117"/>
      <c r="I2" s="117"/>
    </row>
    <row r="3" spans="1:9" ht="12.75" customHeight="1">
      <c r="A3" s="4"/>
      <c r="B3" s="4"/>
      <c r="C3" s="4"/>
      <c r="D3" s="4"/>
      <c r="E3" s="4"/>
      <c r="F3" s="4"/>
      <c r="G3" s="4"/>
      <c r="H3" s="4"/>
      <c r="I3" s="4"/>
    </row>
    <row r="4" spans="1:13" ht="12.75" customHeight="1">
      <c r="A4" s="121" t="s">
        <v>52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5" spans="1:9" s="1" customFormat="1" ht="12.75" customHeight="1" thickBot="1">
      <c r="A5" s="5"/>
      <c r="B5" s="5"/>
      <c r="C5" s="5"/>
      <c r="D5" s="5"/>
      <c r="E5" s="5"/>
      <c r="F5" s="5"/>
      <c r="G5" s="5"/>
      <c r="H5" s="84" t="s">
        <v>132</v>
      </c>
      <c r="I5" s="86" t="s">
        <v>139</v>
      </c>
    </row>
    <row r="6" spans="1:9" ht="12.75" customHeight="1">
      <c r="A6" s="122" t="s">
        <v>0</v>
      </c>
      <c r="B6" s="123"/>
      <c r="C6" s="123"/>
      <c r="D6" s="124"/>
      <c r="E6" s="127" t="s">
        <v>1</v>
      </c>
      <c r="F6" s="123"/>
      <c r="G6" s="123"/>
      <c r="H6" s="123"/>
      <c r="I6" s="128"/>
    </row>
    <row r="7" spans="1:9" ht="12.75" customHeight="1">
      <c r="A7" s="125"/>
      <c r="B7" s="119"/>
      <c r="C7" s="119"/>
      <c r="D7" s="126"/>
      <c r="E7" s="118" t="s">
        <v>2</v>
      </c>
      <c r="F7" s="119"/>
      <c r="G7" s="119"/>
      <c r="H7" s="119" t="s">
        <v>3</v>
      </c>
      <c r="I7" s="120" t="s">
        <v>4</v>
      </c>
    </row>
    <row r="8" spans="1:9" ht="38.25" customHeight="1">
      <c r="A8" s="20" t="s">
        <v>5</v>
      </c>
      <c r="B8" s="16" t="s">
        <v>23</v>
      </c>
      <c r="C8" s="14" t="s">
        <v>6</v>
      </c>
      <c r="D8" s="19" t="s">
        <v>7</v>
      </c>
      <c r="E8" s="15" t="s">
        <v>8</v>
      </c>
      <c r="F8" s="16" t="s">
        <v>9</v>
      </c>
      <c r="G8" s="17" t="s">
        <v>10</v>
      </c>
      <c r="H8" s="119"/>
      <c r="I8" s="120"/>
    </row>
    <row r="9" spans="1:9" s="6" customFormat="1" ht="12.75" customHeight="1">
      <c r="A9" s="111" t="s">
        <v>48</v>
      </c>
      <c r="B9" s="114" t="s">
        <v>36</v>
      </c>
      <c r="C9" s="7" t="s">
        <v>38</v>
      </c>
      <c r="D9" s="18" t="s">
        <v>42</v>
      </c>
      <c r="E9" s="8">
        <v>9</v>
      </c>
      <c r="F9" s="9">
        <v>0</v>
      </c>
      <c r="G9" s="10">
        <f>E9+F9</f>
        <v>9</v>
      </c>
      <c r="H9" s="109">
        <v>2</v>
      </c>
      <c r="I9" s="110">
        <f>SUM(G9:G28)+H9</f>
        <v>111</v>
      </c>
    </row>
    <row r="10" spans="1:9" s="6" customFormat="1" ht="12.75" customHeight="1">
      <c r="A10" s="112"/>
      <c r="B10" s="115"/>
      <c r="C10" s="7" t="s">
        <v>38</v>
      </c>
      <c r="D10" s="18" t="s">
        <v>43</v>
      </c>
      <c r="E10" s="8">
        <v>10</v>
      </c>
      <c r="F10" s="9">
        <v>0</v>
      </c>
      <c r="G10" s="10">
        <f>E10+F10</f>
        <v>10</v>
      </c>
      <c r="H10" s="109"/>
      <c r="I10" s="110"/>
    </row>
    <row r="11" spans="1:9" s="6" customFormat="1" ht="12.75" customHeight="1">
      <c r="A11" s="112"/>
      <c r="B11" s="115"/>
      <c r="C11" s="7" t="s">
        <v>38</v>
      </c>
      <c r="D11" s="18" t="s">
        <v>58</v>
      </c>
      <c r="E11" s="8">
        <v>33</v>
      </c>
      <c r="F11" s="9">
        <v>0</v>
      </c>
      <c r="G11" s="10">
        <f aca="true" t="shared" si="0" ref="G11:G21">E11+F11</f>
        <v>33</v>
      </c>
      <c r="H11" s="109"/>
      <c r="I11" s="110"/>
    </row>
    <row r="12" spans="1:9" s="6" customFormat="1" ht="12.75" customHeight="1">
      <c r="A12" s="112"/>
      <c r="B12" s="115"/>
      <c r="C12" s="7" t="s">
        <v>38</v>
      </c>
      <c r="D12" s="18" t="s">
        <v>59</v>
      </c>
      <c r="E12" s="8">
        <v>34</v>
      </c>
      <c r="F12" s="9">
        <v>0</v>
      </c>
      <c r="G12" s="10">
        <f t="shared" si="0"/>
        <v>34</v>
      </c>
      <c r="H12" s="109"/>
      <c r="I12" s="110"/>
    </row>
    <row r="13" spans="1:9" s="6" customFormat="1" ht="12.75" customHeight="1">
      <c r="A13" s="112"/>
      <c r="B13" s="115"/>
      <c r="C13" s="7" t="s">
        <v>38</v>
      </c>
      <c r="D13" s="18" t="s">
        <v>60</v>
      </c>
      <c r="E13" s="8">
        <v>3</v>
      </c>
      <c r="F13" s="9">
        <v>0</v>
      </c>
      <c r="G13" s="10">
        <f t="shared" si="0"/>
        <v>3</v>
      </c>
      <c r="H13" s="109"/>
      <c r="I13" s="110"/>
    </row>
    <row r="14" spans="1:9" s="6" customFormat="1" ht="12.75" customHeight="1">
      <c r="A14" s="112"/>
      <c r="B14" s="115"/>
      <c r="C14" s="7" t="s">
        <v>39</v>
      </c>
      <c r="D14" s="18" t="s">
        <v>42</v>
      </c>
      <c r="E14" s="8">
        <v>20</v>
      </c>
      <c r="F14" s="9">
        <v>0</v>
      </c>
      <c r="G14" s="10">
        <f t="shared" si="0"/>
        <v>20</v>
      </c>
      <c r="H14" s="109"/>
      <c r="I14" s="110"/>
    </row>
    <row r="15" spans="1:9" s="6" customFormat="1" ht="12.75" customHeight="1">
      <c r="A15" s="112"/>
      <c r="B15" s="115"/>
      <c r="C15" s="7" t="s">
        <v>39</v>
      </c>
      <c r="D15" s="18" t="s">
        <v>43</v>
      </c>
      <c r="E15" s="8">
        <v>0</v>
      </c>
      <c r="F15" s="9">
        <v>0</v>
      </c>
      <c r="G15" s="10">
        <f t="shared" si="0"/>
        <v>0</v>
      </c>
      <c r="H15" s="109"/>
      <c r="I15" s="110"/>
    </row>
    <row r="16" spans="1:9" s="6" customFormat="1" ht="12.75" customHeight="1">
      <c r="A16" s="112"/>
      <c r="B16" s="115"/>
      <c r="C16" s="7" t="s">
        <v>39</v>
      </c>
      <c r="D16" s="18" t="s">
        <v>58</v>
      </c>
      <c r="E16" s="8">
        <v>0</v>
      </c>
      <c r="F16" s="9">
        <v>0</v>
      </c>
      <c r="G16" s="10">
        <f t="shared" si="0"/>
        <v>0</v>
      </c>
      <c r="H16" s="109"/>
      <c r="I16" s="110"/>
    </row>
    <row r="17" spans="1:9" s="6" customFormat="1" ht="12.75" customHeight="1">
      <c r="A17" s="112"/>
      <c r="B17" s="115"/>
      <c r="C17" s="7" t="s">
        <v>39</v>
      </c>
      <c r="D17" s="18" t="s">
        <v>59</v>
      </c>
      <c r="E17" s="8">
        <v>0</v>
      </c>
      <c r="F17" s="9">
        <v>0</v>
      </c>
      <c r="G17" s="10">
        <f t="shared" si="0"/>
        <v>0</v>
      </c>
      <c r="H17" s="109"/>
      <c r="I17" s="110"/>
    </row>
    <row r="18" spans="1:9" s="6" customFormat="1" ht="12.75" customHeight="1">
      <c r="A18" s="112"/>
      <c r="B18" s="115"/>
      <c r="C18" s="7" t="s">
        <v>39</v>
      </c>
      <c r="D18" s="18" t="s">
        <v>60</v>
      </c>
      <c r="E18" s="8">
        <v>0</v>
      </c>
      <c r="F18" s="9">
        <v>0</v>
      </c>
      <c r="G18" s="10">
        <f t="shared" si="0"/>
        <v>0</v>
      </c>
      <c r="H18" s="109"/>
      <c r="I18" s="110"/>
    </row>
    <row r="19" spans="1:9" s="6" customFormat="1" ht="12.75" customHeight="1">
      <c r="A19" s="112"/>
      <c r="B19" s="115"/>
      <c r="C19" s="7" t="s">
        <v>40</v>
      </c>
      <c r="D19" s="18" t="s">
        <v>42</v>
      </c>
      <c r="E19" s="8">
        <v>0</v>
      </c>
      <c r="F19" s="9">
        <v>0</v>
      </c>
      <c r="G19" s="10">
        <f t="shared" si="0"/>
        <v>0</v>
      </c>
      <c r="H19" s="109"/>
      <c r="I19" s="110"/>
    </row>
    <row r="20" spans="1:9" s="6" customFormat="1" ht="12.75" customHeight="1">
      <c r="A20" s="112"/>
      <c r="B20" s="115"/>
      <c r="C20" s="7" t="s">
        <v>40</v>
      </c>
      <c r="D20" s="18" t="s">
        <v>43</v>
      </c>
      <c r="E20" s="8">
        <v>0</v>
      </c>
      <c r="F20" s="9">
        <v>0</v>
      </c>
      <c r="G20" s="10">
        <f t="shared" si="0"/>
        <v>0</v>
      </c>
      <c r="H20" s="109"/>
      <c r="I20" s="110"/>
    </row>
    <row r="21" spans="1:9" s="6" customFormat="1" ht="12.75" customHeight="1">
      <c r="A21" s="112"/>
      <c r="B21" s="115"/>
      <c r="C21" s="7" t="s">
        <v>40</v>
      </c>
      <c r="D21" s="18" t="s">
        <v>58</v>
      </c>
      <c r="E21" s="8">
        <v>0</v>
      </c>
      <c r="F21" s="9">
        <v>0</v>
      </c>
      <c r="G21" s="10">
        <f t="shared" si="0"/>
        <v>0</v>
      </c>
      <c r="H21" s="109"/>
      <c r="I21" s="110"/>
    </row>
    <row r="22" spans="1:9" s="6" customFormat="1" ht="12.75" customHeight="1">
      <c r="A22" s="112"/>
      <c r="B22" s="115"/>
      <c r="C22" s="7" t="s">
        <v>40</v>
      </c>
      <c r="D22" s="18" t="s">
        <v>59</v>
      </c>
      <c r="E22" s="8">
        <v>0</v>
      </c>
      <c r="F22" s="9">
        <v>0</v>
      </c>
      <c r="G22" s="10">
        <f aca="true" t="shared" si="1" ref="G22:G32">E22+F22</f>
        <v>0</v>
      </c>
      <c r="H22" s="109"/>
      <c r="I22" s="110"/>
    </row>
    <row r="23" spans="1:9" s="6" customFormat="1" ht="12.75" customHeight="1">
      <c r="A23" s="112"/>
      <c r="B23" s="115"/>
      <c r="C23" s="7" t="s">
        <v>40</v>
      </c>
      <c r="D23" s="18" t="s">
        <v>60</v>
      </c>
      <c r="E23" s="8">
        <v>0</v>
      </c>
      <c r="F23" s="9">
        <v>0</v>
      </c>
      <c r="G23" s="10">
        <f t="shared" si="1"/>
        <v>0</v>
      </c>
      <c r="H23" s="109"/>
      <c r="I23" s="110"/>
    </row>
    <row r="24" spans="1:9" s="6" customFormat="1" ht="12.75" customHeight="1">
      <c r="A24" s="112"/>
      <c r="B24" s="115"/>
      <c r="C24" s="7" t="s">
        <v>41</v>
      </c>
      <c r="D24" s="18" t="s">
        <v>42</v>
      </c>
      <c r="E24" s="8">
        <v>0</v>
      </c>
      <c r="F24" s="9">
        <v>0</v>
      </c>
      <c r="G24" s="10">
        <f t="shared" si="1"/>
        <v>0</v>
      </c>
      <c r="H24" s="109"/>
      <c r="I24" s="110"/>
    </row>
    <row r="25" spans="1:9" s="6" customFormat="1" ht="12.75" customHeight="1">
      <c r="A25" s="112"/>
      <c r="B25" s="115"/>
      <c r="C25" s="7" t="s">
        <v>41</v>
      </c>
      <c r="D25" s="18" t="s">
        <v>43</v>
      </c>
      <c r="E25" s="8">
        <v>0</v>
      </c>
      <c r="F25" s="9">
        <v>0</v>
      </c>
      <c r="G25" s="10">
        <f t="shared" si="1"/>
        <v>0</v>
      </c>
      <c r="H25" s="109"/>
      <c r="I25" s="110"/>
    </row>
    <row r="26" spans="1:9" s="6" customFormat="1" ht="12.75" customHeight="1">
      <c r="A26" s="112"/>
      <c r="B26" s="115"/>
      <c r="C26" s="7" t="s">
        <v>41</v>
      </c>
      <c r="D26" s="18" t="s">
        <v>58</v>
      </c>
      <c r="E26" s="8">
        <v>0</v>
      </c>
      <c r="F26" s="9">
        <v>0</v>
      </c>
      <c r="G26" s="10">
        <f t="shared" si="1"/>
        <v>0</v>
      </c>
      <c r="H26" s="109"/>
      <c r="I26" s="110"/>
    </row>
    <row r="27" spans="1:9" s="6" customFormat="1" ht="12.75" customHeight="1">
      <c r="A27" s="112"/>
      <c r="B27" s="115"/>
      <c r="C27" s="7" t="s">
        <v>41</v>
      </c>
      <c r="D27" s="18" t="s">
        <v>59</v>
      </c>
      <c r="E27" s="8">
        <v>0</v>
      </c>
      <c r="F27" s="9">
        <v>0</v>
      </c>
      <c r="G27" s="10">
        <f t="shared" si="1"/>
        <v>0</v>
      </c>
      <c r="H27" s="109"/>
      <c r="I27" s="110"/>
    </row>
    <row r="28" spans="1:9" s="6" customFormat="1" ht="12.75" customHeight="1">
      <c r="A28" s="113"/>
      <c r="B28" s="116"/>
      <c r="C28" s="7" t="s">
        <v>41</v>
      </c>
      <c r="D28" s="18" t="s">
        <v>60</v>
      </c>
      <c r="E28" s="8">
        <v>0</v>
      </c>
      <c r="F28" s="9">
        <v>0</v>
      </c>
      <c r="G28" s="10">
        <f t="shared" si="1"/>
        <v>0</v>
      </c>
      <c r="H28" s="109"/>
      <c r="I28" s="110"/>
    </row>
    <row r="29" spans="1:9" s="6" customFormat="1" ht="12.75" customHeight="1">
      <c r="A29" s="111" t="s">
        <v>49</v>
      </c>
      <c r="B29" s="114" t="s">
        <v>36</v>
      </c>
      <c r="C29" s="7" t="s">
        <v>38</v>
      </c>
      <c r="D29" s="18" t="s">
        <v>44</v>
      </c>
      <c r="E29" s="8">
        <v>6</v>
      </c>
      <c r="F29" s="9">
        <v>0</v>
      </c>
      <c r="G29" s="10">
        <f t="shared" si="1"/>
        <v>6</v>
      </c>
      <c r="H29" s="109"/>
      <c r="I29" s="110">
        <f>SUM(G29:G48)+H29</f>
        <v>26</v>
      </c>
    </row>
    <row r="30" spans="1:9" s="6" customFormat="1" ht="12.75" customHeight="1">
      <c r="A30" s="112"/>
      <c r="B30" s="115"/>
      <c r="C30" s="7" t="s">
        <v>38</v>
      </c>
      <c r="D30" s="18" t="s">
        <v>45</v>
      </c>
      <c r="E30" s="8">
        <v>6</v>
      </c>
      <c r="F30" s="9">
        <v>0</v>
      </c>
      <c r="G30" s="10">
        <f t="shared" si="1"/>
        <v>6</v>
      </c>
      <c r="H30" s="109"/>
      <c r="I30" s="110"/>
    </row>
    <row r="31" spans="1:9" s="6" customFormat="1" ht="12.75" customHeight="1">
      <c r="A31" s="112"/>
      <c r="B31" s="115"/>
      <c r="C31" s="7" t="s">
        <v>38</v>
      </c>
      <c r="D31" s="18" t="s">
        <v>61</v>
      </c>
      <c r="E31" s="8">
        <v>4</v>
      </c>
      <c r="F31" s="9">
        <v>0</v>
      </c>
      <c r="G31" s="10">
        <f t="shared" si="1"/>
        <v>4</v>
      </c>
      <c r="H31" s="109"/>
      <c r="I31" s="110"/>
    </row>
    <row r="32" spans="1:9" s="6" customFormat="1" ht="12.75" customHeight="1">
      <c r="A32" s="112"/>
      <c r="B32" s="115"/>
      <c r="C32" s="7" t="s">
        <v>38</v>
      </c>
      <c r="D32" s="18" t="s">
        <v>62</v>
      </c>
      <c r="E32" s="8">
        <v>1</v>
      </c>
      <c r="F32" s="9">
        <v>0</v>
      </c>
      <c r="G32" s="10">
        <f t="shared" si="1"/>
        <v>1</v>
      </c>
      <c r="H32" s="109"/>
      <c r="I32" s="110"/>
    </row>
    <row r="33" spans="1:9" s="6" customFormat="1" ht="12.75" customHeight="1">
      <c r="A33" s="112"/>
      <c r="B33" s="115"/>
      <c r="C33" s="7" t="s">
        <v>38</v>
      </c>
      <c r="D33" s="18" t="s">
        <v>63</v>
      </c>
      <c r="E33" s="8">
        <v>4</v>
      </c>
      <c r="F33" s="9">
        <v>0</v>
      </c>
      <c r="G33" s="10">
        <f aca="true" t="shared" si="2" ref="G33:G48">E33+F33</f>
        <v>4</v>
      </c>
      <c r="H33" s="109"/>
      <c r="I33" s="110"/>
    </row>
    <row r="34" spans="1:9" s="6" customFormat="1" ht="12.75" customHeight="1">
      <c r="A34" s="112"/>
      <c r="B34" s="115"/>
      <c r="C34" s="7" t="s">
        <v>39</v>
      </c>
      <c r="D34" s="18" t="s">
        <v>44</v>
      </c>
      <c r="E34" s="8">
        <v>5</v>
      </c>
      <c r="F34" s="9">
        <v>0</v>
      </c>
      <c r="G34" s="10">
        <f t="shared" si="2"/>
        <v>5</v>
      </c>
      <c r="H34" s="109"/>
      <c r="I34" s="110"/>
    </row>
    <row r="35" spans="1:9" s="6" customFormat="1" ht="12.75" customHeight="1">
      <c r="A35" s="112"/>
      <c r="B35" s="115"/>
      <c r="C35" s="7" t="s">
        <v>39</v>
      </c>
      <c r="D35" s="18" t="s">
        <v>45</v>
      </c>
      <c r="E35" s="8">
        <v>0</v>
      </c>
      <c r="F35" s="9">
        <v>0</v>
      </c>
      <c r="G35" s="10">
        <f t="shared" si="2"/>
        <v>0</v>
      </c>
      <c r="H35" s="109"/>
      <c r="I35" s="110"/>
    </row>
    <row r="36" spans="1:9" s="6" customFormat="1" ht="12.75" customHeight="1">
      <c r="A36" s="112"/>
      <c r="B36" s="115"/>
      <c r="C36" s="7" t="s">
        <v>39</v>
      </c>
      <c r="D36" s="18" t="s">
        <v>61</v>
      </c>
      <c r="E36" s="8">
        <v>0</v>
      </c>
      <c r="F36" s="9">
        <v>0</v>
      </c>
      <c r="G36" s="10">
        <f t="shared" si="2"/>
        <v>0</v>
      </c>
      <c r="H36" s="109"/>
      <c r="I36" s="110"/>
    </row>
    <row r="37" spans="1:9" s="6" customFormat="1" ht="12.75" customHeight="1">
      <c r="A37" s="112"/>
      <c r="B37" s="115"/>
      <c r="C37" s="7" t="s">
        <v>39</v>
      </c>
      <c r="D37" s="18" t="s">
        <v>62</v>
      </c>
      <c r="E37" s="8">
        <v>0</v>
      </c>
      <c r="F37" s="9">
        <v>0</v>
      </c>
      <c r="G37" s="10">
        <f t="shared" si="2"/>
        <v>0</v>
      </c>
      <c r="H37" s="109"/>
      <c r="I37" s="110"/>
    </row>
    <row r="38" spans="1:9" s="6" customFormat="1" ht="12.75" customHeight="1">
      <c r="A38" s="112"/>
      <c r="B38" s="115"/>
      <c r="C38" s="7" t="s">
        <v>39</v>
      </c>
      <c r="D38" s="18" t="s">
        <v>63</v>
      </c>
      <c r="E38" s="8">
        <v>0</v>
      </c>
      <c r="F38" s="9">
        <v>0</v>
      </c>
      <c r="G38" s="10">
        <f t="shared" si="2"/>
        <v>0</v>
      </c>
      <c r="H38" s="109"/>
      <c r="I38" s="110"/>
    </row>
    <row r="39" spans="1:9" s="6" customFormat="1" ht="12.75" customHeight="1">
      <c r="A39" s="112"/>
      <c r="B39" s="115"/>
      <c r="C39" s="7" t="s">
        <v>40</v>
      </c>
      <c r="D39" s="18" t="s">
        <v>44</v>
      </c>
      <c r="E39" s="8">
        <v>0</v>
      </c>
      <c r="F39" s="9">
        <v>0</v>
      </c>
      <c r="G39" s="10">
        <f t="shared" si="2"/>
        <v>0</v>
      </c>
      <c r="H39" s="109"/>
      <c r="I39" s="110"/>
    </row>
    <row r="40" spans="1:9" s="6" customFormat="1" ht="12.75" customHeight="1">
      <c r="A40" s="112"/>
      <c r="B40" s="115"/>
      <c r="C40" s="7" t="s">
        <v>40</v>
      </c>
      <c r="D40" s="18" t="s">
        <v>45</v>
      </c>
      <c r="E40" s="8">
        <v>0</v>
      </c>
      <c r="F40" s="9">
        <v>0</v>
      </c>
      <c r="G40" s="10">
        <f t="shared" si="2"/>
        <v>0</v>
      </c>
      <c r="H40" s="109"/>
      <c r="I40" s="110"/>
    </row>
    <row r="41" spans="1:9" s="6" customFormat="1" ht="12.75" customHeight="1">
      <c r="A41" s="112"/>
      <c r="B41" s="115"/>
      <c r="C41" s="7" t="s">
        <v>40</v>
      </c>
      <c r="D41" s="18" t="s">
        <v>61</v>
      </c>
      <c r="E41" s="8">
        <v>0</v>
      </c>
      <c r="F41" s="9">
        <v>0</v>
      </c>
      <c r="G41" s="10">
        <f t="shared" si="2"/>
        <v>0</v>
      </c>
      <c r="H41" s="109"/>
      <c r="I41" s="110"/>
    </row>
    <row r="42" spans="1:9" s="6" customFormat="1" ht="12.75" customHeight="1">
      <c r="A42" s="112"/>
      <c r="B42" s="115"/>
      <c r="C42" s="7" t="s">
        <v>40</v>
      </c>
      <c r="D42" s="18" t="s">
        <v>62</v>
      </c>
      <c r="E42" s="8">
        <v>0</v>
      </c>
      <c r="F42" s="9">
        <v>0</v>
      </c>
      <c r="G42" s="10">
        <f t="shared" si="2"/>
        <v>0</v>
      </c>
      <c r="H42" s="109"/>
      <c r="I42" s="110"/>
    </row>
    <row r="43" spans="1:9" s="6" customFormat="1" ht="12.75" customHeight="1">
      <c r="A43" s="112"/>
      <c r="B43" s="115"/>
      <c r="C43" s="7" t="s">
        <v>40</v>
      </c>
      <c r="D43" s="18" t="s">
        <v>63</v>
      </c>
      <c r="E43" s="8">
        <v>0</v>
      </c>
      <c r="F43" s="9">
        <v>0</v>
      </c>
      <c r="G43" s="10">
        <f t="shared" si="2"/>
        <v>0</v>
      </c>
      <c r="H43" s="109"/>
      <c r="I43" s="110"/>
    </row>
    <row r="44" spans="1:9" s="6" customFormat="1" ht="12.75" customHeight="1">
      <c r="A44" s="112"/>
      <c r="B44" s="115"/>
      <c r="C44" s="7" t="s">
        <v>41</v>
      </c>
      <c r="D44" s="18" t="s">
        <v>44</v>
      </c>
      <c r="E44" s="8">
        <v>0</v>
      </c>
      <c r="F44" s="9">
        <v>0</v>
      </c>
      <c r="G44" s="10">
        <f t="shared" si="2"/>
        <v>0</v>
      </c>
      <c r="H44" s="109"/>
      <c r="I44" s="110"/>
    </row>
    <row r="45" spans="1:9" s="6" customFormat="1" ht="12.75" customHeight="1">
      <c r="A45" s="112"/>
      <c r="B45" s="115"/>
      <c r="C45" s="7" t="s">
        <v>41</v>
      </c>
      <c r="D45" s="18" t="s">
        <v>45</v>
      </c>
      <c r="E45" s="8">
        <v>0</v>
      </c>
      <c r="F45" s="9">
        <v>0</v>
      </c>
      <c r="G45" s="10">
        <f t="shared" si="2"/>
        <v>0</v>
      </c>
      <c r="H45" s="109"/>
      <c r="I45" s="110"/>
    </row>
    <row r="46" spans="1:9" s="6" customFormat="1" ht="12.75" customHeight="1">
      <c r="A46" s="112"/>
      <c r="B46" s="115"/>
      <c r="C46" s="7" t="s">
        <v>41</v>
      </c>
      <c r="D46" s="18" t="s">
        <v>61</v>
      </c>
      <c r="E46" s="8">
        <v>0</v>
      </c>
      <c r="F46" s="9">
        <v>0</v>
      </c>
      <c r="G46" s="10">
        <f t="shared" si="2"/>
        <v>0</v>
      </c>
      <c r="H46" s="109"/>
      <c r="I46" s="110"/>
    </row>
    <row r="47" spans="1:9" s="6" customFormat="1" ht="12.75" customHeight="1">
      <c r="A47" s="112"/>
      <c r="B47" s="115"/>
      <c r="C47" s="7" t="s">
        <v>41</v>
      </c>
      <c r="D47" s="18" t="s">
        <v>62</v>
      </c>
      <c r="E47" s="8">
        <v>0</v>
      </c>
      <c r="F47" s="9">
        <v>0</v>
      </c>
      <c r="G47" s="10">
        <f t="shared" si="2"/>
        <v>0</v>
      </c>
      <c r="H47" s="109"/>
      <c r="I47" s="110"/>
    </row>
    <row r="48" spans="1:9" s="6" customFormat="1" ht="12.75" customHeight="1">
      <c r="A48" s="113"/>
      <c r="B48" s="116"/>
      <c r="C48" s="7" t="s">
        <v>41</v>
      </c>
      <c r="D48" s="18" t="s">
        <v>63</v>
      </c>
      <c r="E48" s="8">
        <v>0</v>
      </c>
      <c r="F48" s="9">
        <v>0</v>
      </c>
      <c r="G48" s="10">
        <f t="shared" si="2"/>
        <v>0</v>
      </c>
      <c r="H48" s="109"/>
      <c r="I48" s="110"/>
    </row>
    <row r="49" spans="1:9" s="6" customFormat="1" ht="12.75" customHeight="1">
      <c r="A49" s="111" t="s">
        <v>50</v>
      </c>
      <c r="B49" s="114" t="s">
        <v>37</v>
      </c>
      <c r="C49" s="7" t="s">
        <v>38</v>
      </c>
      <c r="D49" s="18" t="s">
        <v>53</v>
      </c>
      <c r="E49" s="8">
        <v>2</v>
      </c>
      <c r="F49" s="9">
        <v>0</v>
      </c>
      <c r="G49" s="10">
        <f>E49+F49</f>
        <v>2</v>
      </c>
      <c r="H49" s="108"/>
      <c r="I49" s="110">
        <f>SUM(G49:G68)+H49</f>
        <v>22</v>
      </c>
    </row>
    <row r="50" spans="1:9" s="6" customFormat="1" ht="12.75" customHeight="1">
      <c r="A50" s="112"/>
      <c r="B50" s="115"/>
      <c r="C50" s="7" t="s">
        <v>38</v>
      </c>
      <c r="D50" s="18" t="s">
        <v>54</v>
      </c>
      <c r="E50" s="8">
        <v>2</v>
      </c>
      <c r="F50" s="9">
        <v>0</v>
      </c>
      <c r="G50" s="10">
        <f>E50+F50</f>
        <v>2</v>
      </c>
      <c r="H50" s="108"/>
      <c r="I50" s="110"/>
    </row>
    <row r="51" spans="1:9" s="6" customFormat="1" ht="12.75" customHeight="1">
      <c r="A51" s="112"/>
      <c r="B51" s="115"/>
      <c r="C51" s="7" t="s">
        <v>38</v>
      </c>
      <c r="D51" s="18" t="s">
        <v>64</v>
      </c>
      <c r="E51" s="8">
        <v>7</v>
      </c>
      <c r="F51" s="9">
        <v>0</v>
      </c>
      <c r="G51" s="10">
        <f aca="true" t="shared" si="3" ref="G51:G68">E51+F51</f>
        <v>7</v>
      </c>
      <c r="H51" s="108"/>
      <c r="I51" s="110"/>
    </row>
    <row r="52" spans="1:9" s="6" customFormat="1" ht="12.75" customHeight="1">
      <c r="A52" s="112"/>
      <c r="B52" s="115"/>
      <c r="C52" s="7" t="s">
        <v>38</v>
      </c>
      <c r="D52" s="18" t="s">
        <v>65</v>
      </c>
      <c r="E52" s="8">
        <v>6</v>
      </c>
      <c r="F52" s="9">
        <v>0</v>
      </c>
      <c r="G52" s="10">
        <f t="shared" si="3"/>
        <v>6</v>
      </c>
      <c r="H52" s="108"/>
      <c r="I52" s="110"/>
    </row>
    <row r="53" spans="1:9" s="6" customFormat="1" ht="12.75" customHeight="1">
      <c r="A53" s="112"/>
      <c r="B53" s="115"/>
      <c r="C53" s="7" t="s">
        <v>38</v>
      </c>
      <c r="D53" s="18" t="s">
        <v>66</v>
      </c>
      <c r="E53" s="8">
        <v>2</v>
      </c>
      <c r="F53" s="9">
        <v>0</v>
      </c>
      <c r="G53" s="10">
        <f t="shared" si="3"/>
        <v>2</v>
      </c>
      <c r="H53" s="108"/>
      <c r="I53" s="110"/>
    </row>
    <row r="54" spans="1:9" s="6" customFormat="1" ht="12.75" customHeight="1">
      <c r="A54" s="112"/>
      <c r="B54" s="115"/>
      <c r="C54" s="7" t="s">
        <v>39</v>
      </c>
      <c r="D54" s="18" t="s">
        <v>53</v>
      </c>
      <c r="E54" s="8">
        <v>3</v>
      </c>
      <c r="F54" s="9">
        <v>0</v>
      </c>
      <c r="G54" s="10">
        <f t="shared" si="3"/>
        <v>3</v>
      </c>
      <c r="H54" s="108"/>
      <c r="I54" s="110"/>
    </row>
    <row r="55" spans="1:9" s="6" customFormat="1" ht="12.75" customHeight="1">
      <c r="A55" s="112"/>
      <c r="B55" s="115"/>
      <c r="C55" s="7" t="s">
        <v>39</v>
      </c>
      <c r="D55" s="18" t="s">
        <v>54</v>
      </c>
      <c r="E55" s="8">
        <v>0</v>
      </c>
      <c r="F55" s="9">
        <v>0</v>
      </c>
      <c r="G55" s="10">
        <f t="shared" si="3"/>
        <v>0</v>
      </c>
      <c r="H55" s="108"/>
      <c r="I55" s="110"/>
    </row>
    <row r="56" spans="1:9" s="6" customFormat="1" ht="12.75" customHeight="1">
      <c r="A56" s="112"/>
      <c r="B56" s="115"/>
      <c r="C56" s="7" t="s">
        <v>39</v>
      </c>
      <c r="D56" s="18" t="s">
        <v>64</v>
      </c>
      <c r="E56" s="8">
        <v>0</v>
      </c>
      <c r="F56" s="9">
        <v>0</v>
      </c>
      <c r="G56" s="10">
        <f t="shared" si="3"/>
        <v>0</v>
      </c>
      <c r="H56" s="108"/>
      <c r="I56" s="110"/>
    </row>
    <row r="57" spans="1:9" s="6" customFormat="1" ht="12.75" customHeight="1">
      <c r="A57" s="112"/>
      <c r="B57" s="115"/>
      <c r="C57" s="7" t="s">
        <v>39</v>
      </c>
      <c r="D57" s="18" t="s">
        <v>65</v>
      </c>
      <c r="E57" s="8">
        <v>0</v>
      </c>
      <c r="F57" s="9">
        <v>0</v>
      </c>
      <c r="G57" s="10">
        <f t="shared" si="3"/>
        <v>0</v>
      </c>
      <c r="H57" s="108"/>
      <c r="I57" s="110"/>
    </row>
    <row r="58" spans="1:9" s="6" customFormat="1" ht="12.75" customHeight="1">
      <c r="A58" s="112"/>
      <c r="B58" s="115"/>
      <c r="C58" s="7" t="s">
        <v>39</v>
      </c>
      <c r="D58" s="18" t="s">
        <v>66</v>
      </c>
      <c r="E58" s="8">
        <v>0</v>
      </c>
      <c r="F58" s="9">
        <v>0</v>
      </c>
      <c r="G58" s="10">
        <f t="shared" si="3"/>
        <v>0</v>
      </c>
      <c r="H58" s="108"/>
      <c r="I58" s="110"/>
    </row>
    <row r="59" spans="1:9" s="6" customFormat="1" ht="12.75" customHeight="1">
      <c r="A59" s="112"/>
      <c r="B59" s="115"/>
      <c r="C59" s="7" t="s">
        <v>40</v>
      </c>
      <c r="D59" s="18" t="s">
        <v>53</v>
      </c>
      <c r="E59" s="8">
        <v>0</v>
      </c>
      <c r="F59" s="9">
        <v>0</v>
      </c>
      <c r="G59" s="10">
        <f t="shared" si="3"/>
        <v>0</v>
      </c>
      <c r="H59" s="108"/>
      <c r="I59" s="110"/>
    </row>
    <row r="60" spans="1:9" s="6" customFormat="1" ht="12.75" customHeight="1">
      <c r="A60" s="112"/>
      <c r="B60" s="115"/>
      <c r="C60" s="7" t="s">
        <v>40</v>
      </c>
      <c r="D60" s="18" t="s">
        <v>54</v>
      </c>
      <c r="E60" s="8">
        <v>0</v>
      </c>
      <c r="F60" s="9">
        <v>0</v>
      </c>
      <c r="G60" s="10">
        <f t="shared" si="3"/>
        <v>0</v>
      </c>
      <c r="H60" s="108"/>
      <c r="I60" s="110"/>
    </row>
    <row r="61" spans="1:9" s="6" customFormat="1" ht="12.75" customHeight="1">
      <c r="A61" s="112"/>
      <c r="B61" s="115"/>
      <c r="C61" s="7" t="s">
        <v>40</v>
      </c>
      <c r="D61" s="18" t="s">
        <v>64</v>
      </c>
      <c r="E61" s="8">
        <v>0</v>
      </c>
      <c r="F61" s="9">
        <v>0</v>
      </c>
      <c r="G61" s="10">
        <f t="shared" si="3"/>
        <v>0</v>
      </c>
      <c r="H61" s="108"/>
      <c r="I61" s="110"/>
    </row>
    <row r="62" spans="1:9" s="6" customFormat="1" ht="12.75" customHeight="1">
      <c r="A62" s="112"/>
      <c r="B62" s="115"/>
      <c r="C62" s="7" t="s">
        <v>40</v>
      </c>
      <c r="D62" s="18" t="s">
        <v>65</v>
      </c>
      <c r="E62" s="8">
        <v>0</v>
      </c>
      <c r="F62" s="9">
        <v>0</v>
      </c>
      <c r="G62" s="10">
        <f t="shared" si="3"/>
        <v>0</v>
      </c>
      <c r="H62" s="108"/>
      <c r="I62" s="110"/>
    </row>
    <row r="63" spans="1:9" s="6" customFormat="1" ht="12.75" customHeight="1">
      <c r="A63" s="112"/>
      <c r="B63" s="115"/>
      <c r="C63" s="7" t="s">
        <v>40</v>
      </c>
      <c r="D63" s="18" t="s">
        <v>66</v>
      </c>
      <c r="E63" s="8">
        <v>0</v>
      </c>
      <c r="F63" s="9">
        <v>0</v>
      </c>
      <c r="G63" s="10">
        <f t="shared" si="3"/>
        <v>0</v>
      </c>
      <c r="H63" s="108"/>
      <c r="I63" s="110"/>
    </row>
    <row r="64" spans="1:14" s="6" customFormat="1" ht="12.75" customHeight="1">
      <c r="A64" s="112"/>
      <c r="B64" s="115"/>
      <c r="C64" s="7" t="s">
        <v>41</v>
      </c>
      <c r="D64" s="18" t="s">
        <v>53</v>
      </c>
      <c r="E64" s="8">
        <v>0</v>
      </c>
      <c r="F64" s="9">
        <v>0</v>
      </c>
      <c r="G64" s="10">
        <f t="shared" si="3"/>
        <v>0</v>
      </c>
      <c r="H64" s="108"/>
      <c r="I64" s="110"/>
      <c r="M64" s="99"/>
      <c r="N64" s="100"/>
    </row>
    <row r="65" spans="1:14" s="6" customFormat="1" ht="12.75" customHeight="1">
      <c r="A65" s="112"/>
      <c r="B65" s="115"/>
      <c r="C65" s="7" t="s">
        <v>41</v>
      </c>
      <c r="D65" s="18" t="s">
        <v>54</v>
      </c>
      <c r="E65" s="8">
        <v>0</v>
      </c>
      <c r="F65" s="9">
        <v>0</v>
      </c>
      <c r="G65" s="10">
        <f t="shared" si="3"/>
        <v>0</v>
      </c>
      <c r="H65" s="108"/>
      <c r="I65" s="110"/>
      <c r="M65" s="99"/>
      <c r="N65" s="99"/>
    </row>
    <row r="66" spans="1:14" s="6" customFormat="1" ht="12.75" customHeight="1">
      <c r="A66" s="112"/>
      <c r="B66" s="115"/>
      <c r="C66" s="7" t="s">
        <v>41</v>
      </c>
      <c r="D66" s="18" t="s">
        <v>64</v>
      </c>
      <c r="E66" s="8">
        <v>0</v>
      </c>
      <c r="F66" s="9">
        <v>0</v>
      </c>
      <c r="G66" s="10">
        <f t="shared" si="3"/>
        <v>0</v>
      </c>
      <c r="H66" s="108"/>
      <c r="I66" s="110"/>
      <c r="M66" s="99"/>
      <c r="N66" s="100"/>
    </row>
    <row r="67" spans="1:14" s="6" customFormat="1" ht="12.75" customHeight="1">
      <c r="A67" s="112"/>
      <c r="B67" s="115"/>
      <c r="C67" s="7" t="s">
        <v>41</v>
      </c>
      <c r="D67" s="18" t="s">
        <v>65</v>
      </c>
      <c r="E67" s="8">
        <v>0</v>
      </c>
      <c r="F67" s="9">
        <v>0</v>
      </c>
      <c r="G67" s="10">
        <f t="shared" si="3"/>
        <v>0</v>
      </c>
      <c r="H67" s="108"/>
      <c r="I67" s="110"/>
      <c r="M67" s="99"/>
      <c r="N67" s="100"/>
    </row>
    <row r="68" spans="1:14" s="6" customFormat="1" ht="12.75" customHeight="1">
      <c r="A68" s="113"/>
      <c r="B68" s="116"/>
      <c r="C68" s="7" t="s">
        <v>41</v>
      </c>
      <c r="D68" s="18" t="s">
        <v>66</v>
      </c>
      <c r="E68" s="8">
        <v>0</v>
      </c>
      <c r="F68" s="9">
        <v>0</v>
      </c>
      <c r="G68" s="10">
        <f t="shared" si="3"/>
        <v>0</v>
      </c>
      <c r="H68" s="108"/>
      <c r="I68" s="110"/>
      <c r="M68" s="99"/>
      <c r="N68" s="100"/>
    </row>
    <row r="69" spans="1:14" s="6" customFormat="1" ht="12.75" customHeight="1">
      <c r="A69" s="111" t="s">
        <v>51</v>
      </c>
      <c r="B69" s="114" t="s">
        <v>37</v>
      </c>
      <c r="C69" s="7" t="s">
        <v>38</v>
      </c>
      <c r="D69" s="18" t="s">
        <v>46</v>
      </c>
      <c r="E69" s="8">
        <v>0</v>
      </c>
      <c r="F69" s="9">
        <v>0</v>
      </c>
      <c r="G69" s="10">
        <f>E69+F69</f>
        <v>0</v>
      </c>
      <c r="H69" s="108"/>
      <c r="I69" s="110">
        <f>SUM(G69:G88)+H69</f>
        <v>20</v>
      </c>
      <c r="M69" s="99"/>
      <c r="N69" s="100"/>
    </row>
    <row r="70" spans="1:14" s="6" customFormat="1" ht="12.75" customHeight="1">
      <c r="A70" s="112"/>
      <c r="B70" s="115"/>
      <c r="C70" s="7" t="s">
        <v>38</v>
      </c>
      <c r="D70" s="18" t="s">
        <v>47</v>
      </c>
      <c r="E70" s="8">
        <v>4</v>
      </c>
      <c r="F70" s="9">
        <v>0</v>
      </c>
      <c r="G70" s="10">
        <f>E70+F70</f>
        <v>4</v>
      </c>
      <c r="H70" s="108"/>
      <c r="I70" s="110"/>
      <c r="M70" s="101"/>
      <c r="N70" s="101"/>
    </row>
    <row r="71" spans="1:9" s="6" customFormat="1" ht="12.75" customHeight="1">
      <c r="A71" s="112"/>
      <c r="B71" s="115"/>
      <c r="C71" s="7" t="s">
        <v>38</v>
      </c>
      <c r="D71" s="18" t="s">
        <v>67</v>
      </c>
      <c r="E71" s="8">
        <v>5</v>
      </c>
      <c r="F71" s="9">
        <v>0</v>
      </c>
      <c r="G71" s="10">
        <f aca="true" t="shared" si="4" ref="G71:G88">E71+F71</f>
        <v>5</v>
      </c>
      <c r="H71" s="108"/>
      <c r="I71" s="110"/>
    </row>
    <row r="72" spans="1:9" s="6" customFormat="1" ht="12.75" customHeight="1">
      <c r="A72" s="112"/>
      <c r="B72" s="115"/>
      <c r="C72" s="7" t="s">
        <v>38</v>
      </c>
      <c r="D72" s="18" t="s">
        <v>68</v>
      </c>
      <c r="E72" s="8">
        <v>7</v>
      </c>
      <c r="F72" s="9">
        <v>0</v>
      </c>
      <c r="G72" s="10">
        <f t="shared" si="4"/>
        <v>7</v>
      </c>
      <c r="H72" s="108"/>
      <c r="I72" s="110"/>
    </row>
    <row r="73" spans="1:9" s="6" customFormat="1" ht="12.75" customHeight="1">
      <c r="A73" s="112"/>
      <c r="B73" s="115"/>
      <c r="C73" s="7" t="s">
        <v>38</v>
      </c>
      <c r="D73" s="18" t="s">
        <v>69</v>
      </c>
      <c r="E73" s="8">
        <v>1</v>
      </c>
      <c r="F73" s="9">
        <v>0</v>
      </c>
      <c r="G73" s="10">
        <f t="shared" si="4"/>
        <v>1</v>
      </c>
      <c r="H73" s="108"/>
      <c r="I73" s="110"/>
    </row>
    <row r="74" spans="1:9" s="6" customFormat="1" ht="12.75" customHeight="1">
      <c r="A74" s="112"/>
      <c r="B74" s="115"/>
      <c r="C74" s="7" t="s">
        <v>39</v>
      </c>
      <c r="D74" s="18" t="s">
        <v>46</v>
      </c>
      <c r="E74" s="8">
        <v>3</v>
      </c>
      <c r="F74" s="9">
        <v>0</v>
      </c>
      <c r="G74" s="10">
        <f t="shared" si="4"/>
        <v>3</v>
      </c>
      <c r="H74" s="108"/>
      <c r="I74" s="110"/>
    </row>
    <row r="75" spans="1:9" s="6" customFormat="1" ht="12.75" customHeight="1">
      <c r="A75" s="112"/>
      <c r="B75" s="115"/>
      <c r="C75" s="7" t="s">
        <v>39</v>
      </c>
      <c r="D75" s="18" t="s">
        <v>47</v>
      </c>
      <c r="E75" s="8">
        <v>0</v>
      </c>
      <c r="F75" s="9">
        <v>0</v>
      </c>
      <c r="G75" s="10">
        <f t="shared" si="4"/>
        <v>0</v>
      </c>
      <c r="H75" s="108"/>
      <c r="I75" s="110"/>
    </row>
    <row r="76" spans="1:9" s="6" customFormat="1" ht="12.75" customHeight="1">
      <c r="A76" s="112"/>
      <c r="B76" s="115"/>
      <c r="C76" s="7" t="s">
        <v>39</v>
      </c>
      <c r="D76" s="18" t="s">
        <v>67</v>
      </c>
      <c r="E76" s="8">
        <v>0</v>
      </c>
      <c r="F76" s="9">
        <v>0</v>
      </c>
      <c r="G76" s="10">
        <f t="shared" si="4"/>
        <v>0</v>
      </c>
      <c r="H76" s="108"/>
      <c r="I76" s="110"/>
    </row>
    <row r="77" spans="1:9" s="6" customFormat="1" ht="12.75" customHeight="1">
      <c r="A77" s="112"/>
      <c r="B77" s="115"/>
      <c r="C77" s="7" t="s">
        <v>39</v>
      </c>
      <c r="D77" s="18" t="s">
        <v>68</v>
      </c>
      <c r="E77" s="8">
        <v>0</v>
      </c>
      <c r="F77" s="9">
        <v>0</v>
      </c>
      <c r="G77" s="10">
        <f t="shared" si="4"/>
        <v>0</v>
      </c>
      <c r="H77" s="108"/>
      <c r="I77" s="110"/>
    </row>
    <row r="78" spans="1:9" s="6" customFormat="1" ht="12.75" customHeight="1">
      <c r="A78" s="112"/>
      <c r="B78" s="115"/>
      <c r="C78" s="7" t="s">
        <v>39</v>
      </c>
      <c r="D78" s="18" t="s">
        <v>69</v>
      </c>
      <c r="E78" s="8">
        <v>0</v>
      </c>
      <c r="F78" s="9">
        <v>0</v>
      </c>
      <c r="G78" s="10">
        <f t="shared" si="4"/>
        <v>0</v>
      </c>
      <c r="H78" s="108"/>
      <c r="I78" s="110"/>
    </row>
    <row r="79" spans="1:9" s="6" customFormat="1" ht="12.75" customHeight="1">
      <c r="A79" s="112"/>
      <c r="B79" s="115"/>
      <c r="C79" s="7" t="s">
        <v>40</v>
      </c>
      <c r="D79" s="18" t="s">
        <v>46</v>
      </c>
      <c r="E79" s="8">
        <v>0</v>
      </c>
      <c r="F79" s="9">
        <v>0</v>
      </c>
      <c r="G79" s="10">
        <f t="shared" si="4"/>
        <v>0</v>
      </c>
      <c r="H79" s="108"/>
      <c r="I79" s="110"/>
    </row>
    <row r="80" spans="1:9" s="6" customFormat="1" ht="12.75" customHeight="1">
      <c r="A80" s="112"/>
      <c r="B80" s="115"/>
      <c r="C80" s="7" t="s">
        <v>40</v>
      </c>
      <c r="D80" s="18" t="s">
        <v>47</v>
      </c>
      <c r="E80" s="8">
        <v>0</v>
      </c>
      <c r="F80" s="9">
        <v>0</v>
      </c>
      <c r="G80" s="10">
        <f t="shared" si="4"/>
        <v>0</v>
      </c>
      <c r="H80" s="108"/>
      <c r="I80" s="110"/>
    </row>
    <row r="81" spans="1:9" s="6" customFormat="1" ht="12.75" customHeight="1">
      <c r="A81" s="112"/>
      <c r="B81" s="115"/>
      <c r="C81" s="7" t="s">
        <v>40</v>
      </c>
      <c r="D81" s="18" t="s">
        <v>67</v>
      </c>
      <c r="E81" s="8">
        <v>0</v>
      </c>
      <c r="F81" s="9">
        <v>0</v>
      </c>
      <c r="G81" s="10">
        <f t="shared" si="4"/>
        <v>0</v>
      </c>
      <c r="H81" s="108"/>
      <c r="I81" s="110"/>
    </row>
    <row r="82" spans="1:9" s="6" customFormat="1" ht="12.75" customHeight="1">
      <c r="A82" s="112"/>
      <c r="B82" s="115"/>
      <c r="C82" s="7" t="s">
        <v>40</v>
      </c>
      <c r="D82" s="18" t="s">
        <v>68</v>
      </c>
      <c r="E82" s="8">
        <v>0</v>
      </c>
      <c r="F82" s="9">
        <v>0</v>
      </c>
      <c r="G82" s="10">
        <f t="shared" si="4"/>
        <v>0</v>
      </c>
      <c r="H82" s="108"/>
      <c r="I82" s="110"/>
    </row>
    <row r="83" spans="1:9" s="6" customFormat="1" ht="12.75" customHeight="1">
      <c r="A83" s="112"/>
      <c r="B83" s="115"/>
      <c r="C83" s="7" t="s">
        <v>40</v>
      </c>
      <c r="D83" s="18" t="s">
        <v>69</v>
      </c>
      <c r="E83" s="8">
        <v>0</v>
      </c>
      <c r="F83" s="9">
        <v>0</v>
      </c>
      <c r="G83" s="10">
        <f t="shared" si="4"/>
        <v>0</v>
      </c>
      <c r="H83" s="108"/>
      <c r="I83" s="110"/>
    </row>
    <row r="84" spans="1:9" s="6" customFormat="1" ht="12.75" customHeight="1">
      <c r="A84" s="112"/>
      <c r="B84" s="115"/>
      <c r="C84" s="7" t="s">
        <v>41</v>
      </c>
      <c r="D84" s="18" t="s">
        <v>46</v>
      </c>
      <c r="E84" s="8">
        <v>0</v>
      </c>
      <c r="F84" s="9">
        <v>0</v>
      </c>
      <c r="G84" s="10">
        <f t="shared" si="4"/>
        <v>0</v>
      </c>
      <c r="H84" s="108"/>
      <c r="I84" s="110"/>
    </row>
    <row r="85" spans="1:9" s="6" customFormat="1" ht="12.75" customHeight="1">
      <c r="A85" s="112"/>
      <c r="B85" s="115"/>
      <c r="C85" s="7" t="s">
        <v>41</v>
      </c>
      <c r="D85" s="18" t="s">
        <v>47</v>
      </c>
      <c r="E85" s="8">
        <v>0</v>
      </c>
      <c r="F85" s="9">
        <v>0</v>
      </c>
      <c r="G85" s="10">
        <f t="shared" si="4"/>
        <v>0</v>
      </c>
      <c r="H85" s="108"/>
      <c r="I85" s="110"/>
    </row>
    <row r="86" spans="1:9" s="6" customFormat="1" ht="12.75" customHeight="1">
      <c r="A86" s="112"/>
      <c r="B86" s="115"/>
      <c r="C86" s="7" t="s">
        <v>41</v>
      </c>
      <c r="D86" s="18" t="s">
        <v>67</v>
      </c>
      <c r="E86" s="8">
        <v>0</v>
      </c>
      <c r="F86" s="9">
        <v>0</v>
      </c>
      <c r="G86" s="10">
        <f t="shared" si="4"/>
        <v>0</v>
      </c>
      <c r="H86" s="108"/>
      <c r="I86" s="110"/>
    </row>
    <row r="87" spans="1:9" s="6" customFormat="1" ht="12.75" customHeight="1">
      <c r="A87" s="112"/>
      <c r="B87" s="115"/>
      <c r="C87" s="7" t="s">
        <v>41</v>
      </c>
      <c r="D87" s="18" t="s">
        <v>68</v>
      </c>
      <c r="E87" s="8">
        <v>0</v>
      </c>
      <c r="F87" s="9">
        <v>0</v>
      </c>
      <c r="G87" s="10">
        <f t="shared" si="4"/>
        <v>0</v>
      </c>
      <c r="H87" s="108"/>
      <c r="I87" s="110"/>
    </row>
    <row r="88" spans="1:9" s="6" customFormat="1" ht="12.75" customHeight="1">
      <c r="A88" s="113"/>
      <c r="B88" s="116"/>
      <c r="C88" s="7" t="s">
        <v>41</v>
      </c>
      <c r="D88" s="18" t="s">
        <v>69</v>
      </c>
      <c r="E88" s="8">
        <v>0</v>
      </c>
      <c r="F88" s="9">
        <v>0</v>
      </c>
      <c r="G88" s="10">
        <f t="shared" si="4"/>
        <v>0</v>
      </c>
      <c r="H88" s="108"/>
      <c r="I88" s="110"/>
    </row>
    <row r="89" spans="1:12" s="6" customFormat="1" ht="12.75" customHeight="1" thickBot="1">
      <c r="A89" s="105" t="s">
        <v>11</v>
      </c>
      <c r="B89" s="106"/>
      <c r="C89" s="106"/>
      <c r="D89" s="107"/>
      <c r="E89" s="21">
        <f>SUM(E9:E88)</f>
        <v>177</v>
      </c>
      <c r="F89" s="21">
        <f>SUM(F9:F88)</f>
        <v>0</v>
      </c>
      <c r="G89" s="21">
        <f>SUM(G9:G88)</f>
        <v>177</v>
      </c>
      <c r="H89" s="21">
        <f>SUM(H9:H88)</f>
        <v>2</v>
      </c>
      <c r="I89" s="22">
        <f>SUM(I9:I88)</f>
        <v>179</v>
      </c>
      <c r="L89" s="28"/>
    </row>
    <row r="90" ht="12.75">
      <c r="A90" s="11"/>
    </row>
  </sheetData>
  <sheetProtection selectLockedCells="1" selectUnlockedCells="1"/>
  <mergeCells count="25">
    <mergeCell ref="A1:I1"/>
    <mergeCell ref="A2:I2"/>
    <mergeCell ref="E7:G7"/>
    <mergeCell ref="H7:H8"/>
    <mergeCell ref="I7:I8"/>
    <mergeCell ref="A4:M4"/>
    <mergeCell ref="A6:D7"/>
    <mergeCell ref="E6:I6"/>
    <mergeCell ref="A9:A28"/>
    <mergeCell ref="A69:A88"/>
    <mergeCell ref="B9:B28"/>
    <mergeCell ref="I9:I28"/>
    <mergeCell ref="A29:A48"/>
    <mergeCell ref="B29:B48"/>
    <mergeCell ref="I29:I48"/>
    <mergeCell ref="H69:H88"/>
    <mergeCell ref="H9:H28"/>
    <mergeCell ref="A89:D89"/>
    <mergeCell ref="H49:H68"/>
    <mergeCell ref="H29:H48"/>
    <mergeCell ref="I69:I88"/>
    <mergeCell ref="A49:A68"/>
    <mergeCell ref="I49:I68"/>
    <mergeCell ref="B49:B68"/>
    <mergeCell ref="B69:B88"/>
  </mergeCells>
  <printOptions/>
  <pageMargins left="0.5902777777777778" right="0.19652777777777777" top="0.39375" bottom="0.39375" header="0.5118055555555555" footer="0.5118055555555555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showGridLines="0" zoomScalePageLayoutView="0" workbookViewId="0" topLeftCell="A19">
      <selection activeCell="B31" sqref="B31:B50"/>
    </sheetView>
  </sheetViews>
  <sheetFormatPr defaultColWidth="9.140625" defaultRowHeight="12.75"/>
  <cols>
    <col min="1" max="1" width="34.28125" style="1" customWidth="1"/>
    <col min="2" max="2" width="16.140625" style="1" customWidth="1"/>
    <col min="3" max="3" width="10.8515625" style="2" customWidth="1"/>
    <col min="4" max="4" width="12.7109375" style="2" customWidth="1"/>
    <col min="5" max="5" width="14.140625" style="72" customWidth="1"/>
    <col min="6" max="6" width="12.421875" style="2" customWidth="1"/>
    <col min="7" max="7" width="10.8515625" style="2" customWidth="1"/>
    <col min="8" max="8" width="11.57421875" style="2" customWidth="1"/>
    <col min="9" max="9" width="9.140625" style="1" customWidth="1"/>
    <col min="10" max="16384" width="9.140625" style="2" customWidth="1"/>
  </cols>
  <sheetData>
    <row r="1" spans="1:8" ht="12.75" customHeight="1">
      <c r="A1" s="117" t="s">
        <v>95</v>
      </c>
      <c r="B1" s="117"/>
      <c r="C1" s="117"/>
      <c r="D1" s="117"/>
      <c r="E1" s="117"/>
      <c r="F1" s="117"/>
      <c r="G1" s="117"/>
      <c r="H1" s="117"/>
    </row>
    <row r="2" spans="1:8" ht="12.75" customHeight="1">
      <c r="A2" s="117"/>
      <c r="B2" s="117"/>
      <c r="C2" s="117"/>
      <c r="D2" s="117"/>
      <c r="E2" s="117"/>
      <c r="F2" s="117"/>
      <c r="G2" s="117"/>
      <c r="H2" s="117"/>
    </row>
    <row r="3" spans="1:8" ht="12.75" customHeight="1">
      <c r="A3" s="4"/>
      <c r="B3" s="4"/>
      <c r="C3" s="4"/>
      <c r="D3" s="4"/>
      <c r="E3" s="42"/>
      <c r="F3" s="4"/>
      <c r="G3" s="4"/>
      <c r="H3" s="4"/>
    </row>
    <row r="4" spans="1:8" ht="12.75" customHeight="1">
      <c r="A4" s="121" t="s">
        <v>52</v>
      </c>
      <c r="B4" s="121"/>
      <c r="C4" s="121"/>
      <c r="D4" s="121"/>
      <c r="E4" s="121"/>
      <c r="F4" s="121"/>
      <c r="G4" s="121"/>
      <c r="H4" s="121"/>
    </row>
    <row r="5" spans="1:8" ht="12.75" customHeight="1">
      <c r="A5" s="129" t="s">
        <v>140</v>
      </c>
      <c r="B5" s="129"/>
      <c r="C5" s="129"/>
      <c r="D5" s="129"/>
      <c r="E5" s="129"/>
      <c r="F5" s="129"/>
      <c r="G5" s="129"/>
      <c r="H5" s="87"/>
    </row>
    <row r="6" spans="1:8" ht="13.5" thickBot="1">
      <c r="A6" s="2"/>
      <c r="B6" s="5"/>
      <c r="C6" s="5"/>
      <c r="E6" s="43"/>
      <c r="F6" s="5"/>
      <c r="G6" s="5"/>
      <c r="H6" s="44">
        <v>1</v>
      </c>
    </row>
    <row r="7" spans="1:9" s="13" customFormat="1" ht="12.75" customHeight="1">
      <c r="A7" s="136" t="s">
        <v>0</v>
      </c>
      <c r="B7" s="131"/>
      <c r="C7" s="131"/>
      <c r="D7" s="131"/>
      <c r="E7" s="137" t="s">
        <v>96</v>
      </c>
      <c r="F7" s="130" t="s">
        <v>97</v>
      </c>
      <c r="G7" s="131"/>
      <c r="H7" s="132"/>
      <c r="I7" s="45"/>
    </row>
    <row r="8" spans="1:9" s="13" customFormat="1" ht="12.75" customHeight="1">
      <c r="A8" s="144" t="s">
        <v>5</v>
      </c>
      <c r="B8" s="139" t="s">
        <v>23</v>
      </c>
      <c r="C8" s="139" t="s">
        <v>6</v>
      </c>
      <c r="D8" s="139" t="s">
        <v>7</v>
      </c>
      <c r="E8" s="138"/>
      <c r="F8" s="141" t="s">
        <v>1</v>
      </c>
      <c r="G8" s="139"/>
      <c r="H8" s="142"/>
      <c r="I8" s="45"/>
    </row>
    <row r="9" spans="1:9" s="13" customFormat="1" ht="12.75" customHeight="1">
      <c r="A9" s="144"/>
      <c r="B9" s="139"/>
      <c r="C9" s="139"/>
      <c r="D9" s="139"/>
      <c r="E9" s="138"/>
      <c r="F9" s="141" t="s">
        <v>98</v>
      </c>
      <c r="G9" s="139"/>
      <c r="H9" s="47" t="s">
        <v>99</v>
      </c>
      <c r="I9" s="45"/>
    </row>
    <row r="10" spans="1:9" s="13" customFormat="1" ht="25.5">
      <c r="A10" s="144"/>
      <c r="B10" s="139"/>
      <c r="C10" s="139"/>
      <c r="D10" s="139"/>
      <c r="E10" s="46" t="s">
        <v>1</v>
      </c>
      <c r="F10" s="48" t="s">
        <v>100</v>
      </c>
      <c r="G10" s="48" t="s">
        <v>101</v>
      </c>
      <c r="H10" s="49" t="s">
        <v>102</v>
      </c>
      <c r="I10" s="45"/>
    </row>
    <row r="11" spans="1:8" ht="12.75" customHeight="1">
      <c r="A11" s="134" t="s">
        <v>48</v>
      </c>
      <c r="B11" s="133" t="s">
        <v>36</v>
      </c>
      <c r="C11" s="18" t="s">
        <v>38</v>
      </c>
      <c r="D11" s="82" t="s">
        <v>42</v>
      </c>
      <c r="E11" s="83">
        <v>9185.72</v>
      </c>
      <c r="F11" s="50" t="s">
        <v>103</v>
      </c>
      <c r="G11" s="51">
        <v>953.02</v>
      </c>
      <c r="H11" s="52">
        <v>339.42</v>
      </c>
    </row>
    <row r="12" spans="1:8" ht="12.75" customHeight="1">
      <c r="A12" s="134"/>
      <c r="B12" s="133"/>
      <c r="C12" s="18" t="s">
        <v>38</v>
      </c>
      <c r="D12" s="82" t="s">
        <v>43</v>
      </c>
      <c r="E12" s="83">
        <v>9369.17</v>
      </c>
      <c r="F12" s="53" t="s">
        <v>104</v>
      </c>
      <c r="G12" s="54">
        <v>1618.65</v>
      </c>
      <c r="H12" s="55">
        <v>117.84</v>
      </c>
    </row>
    <row r="13" spans="1:8" ht="12.75" customHeight="1">
      <c r="A13" s="134"/>
      <c r="B13" s="133"/>
      <c r="C13" s="18" t="s">
        <v>38</v>
      </c>
      <c r="D13" s="82" t="s">
        <v>58</v>
      </c>
      <c r="E13" s="83">
        <v>9557.2</v>
      </c>
      <c r="F13" s="53" t="s">
        <v>105</v>
      </c>
      <c r="G13" s="54">
        <v>1213.24</v>
      </c>
      <c r="H13" s="55" t="s">
        <v>116</v>
      </c>
    </row>
    <row r="14" spans="1:8" ht="12.75" customHeight="1">
      <c r="A14" s="134"/>
      <c r="B14" s="133"/>
      <c r="C14" s="18" t="s">
        <v>38</v>
      </c>
      <c r="D14" s="82" t="s">
        <v>59</v>
      </c>
      <c r="E14" s="83">
        <v>9749.93</v>
      </c>
      <c r="F14" s="53" t="s">
        <v>106</v>
      </c>
      <c r="G14" s="54">
        <v>1415.43</v>
      </c>
      <c r="H14" s="55">
        <v>673.23</v>
      </c>
    </row>
    <row r="15" spans="1:8" ht="12.75" customHeight="1">
      <c r="A15" s="134"/>
      <c r="B15" s="133"/>
      <c r="C15" s="18" t="s">
        <v>38</v>
      </c>
      <c r="D15" s="82" t="s">
        <v>60</v>
      </c>
      <c r="E15" s="83">
        <v>9947.49</v>
      </c>
      <c r="F15" s="53" t="s">
        <v>107</v>
      </c>
      <c r="G15" s="54">
        <v>2159.13</v>
      </c>
      <c r="H15" s="55" t="s">
        <v>116</v>
      </c>
    </row>
    <row r="16" spans="1:8" ht="12.75" customHeight="1">
      <c r="A16" s="134"/>
      <c r="B16" s="133"/>
      <c r="C16" s="18" t="s">
        <v>39</v>
      </c>
      <c r="D16" s="82" t="s">
        <v>42</v>
      </c>
      <c r="E16" s="83">
        <v>11020.19</v>
      </c>
      <c r="F16" s="53" t="s">
        <v>108</v>
      </c>
      <c r="G16" s="54">
        <v>2332.09</v>
      </c>
      <c r="H16" s="55">
        <v>269.33</v>
      </c>
    </row>
    <row r="17" spans="1:8" ht="12.75" customHeight="1">
      <c r="A17" s="134"/>
      <c r="B17" s="133"/>
      <c r="C17" s="18" t="s">
        <v>39</v>
      </c>
      <c r="D17" s="82" t="s">
        <v>43</v>
      </c>
      <c r="E17" s="83">
        <v>11249.5</v>
      </c>
      <c r="F17" s="53" t="s">
        <v>109</v>
      </c>
      <c r="G17" s="54">
        <v>2850.95</v>
      </c>
      <c r="H17" s="55">
        <v>2288.94</v>
      </c>
    </row>
    <row r="18" spans="1:8" ht="12.75" customHeight="1">
      <c r="A18" s="134"/>
      <c r="B18" s="133"/>
      <c r="C18" s="18" t="s">
        <v>39</v>
      </c>
      <c r="D18" s="82" t="s">
        <v>58</v>
      </c>
      <c r="E18" s="83">
        <v>11484.54</v>
      </c>
      <c r="F18" s="53" t="s">
        <v>110</v>
      </c>
      <c r="G18" s="54">
        <v>3188.22</v>
      </c>
      <c r="H18" s="55">
        <v>3601.7</v>
      </c>
    </row>
    <row r="19" spans="1:8" ht="12.75" customHeight="1">
      <c r="A19" s="134"/>
      <c r="B19" s="133"/>
      <c r="C19" s="18" t="s">
        <v>39</v>
      </c>
      <c r="D19" s="82" t="s">
        <v>59</v>
      </c>
      <c r="E19" s="83">
        <v>11725.46</v>
      </c>
      <c r="F19" s="53"/>
      <c r="G19" s="54"/>
      <c r="H19" s="55"/>
    </row>
    <row r="20" spans="1:8" ht="12.75" customHeight="1">
      <c r="A20" s="134"/>
      <c r="B20" s="133"/>
      <c r="C20" s="18" t="s">
        <v>39</v>
      </c>
      <c r="D20" s="82" t="s">
        <v>60</v>
      </c>
      <c r="E20" s="83">
        <v>11972.4</v>
      </c>
      <c r="F20" s="53"/>
      <c r="G20" s="54"/>
      <c r="H20" s="55"/>
    </row>
    <row r="21" spans="1:8" ht="12.75" customHeight="1">
      <c r="A21" s="134"/>
      <c r="B21" s="133"/>
      <c r="C21" s="18" t="s">
        <v>40</v>
      </c>
      <c r="D21" s="82" t="s">
        <v>42</v>
      </c>
      <c r="E21" s="83">
        <v>13313.28</v>
      </c>
      <c r="F21" s="53"/>
      <c r="G21" s="54"/>
      <c r="H21" s="55"/>
    </row>
    <row r="22" spans="1:8" ht="12.75" customHeight="1">
      <c r="A22" s="134"/>
      <c r="B22" s="133"/>
      <c r="C22" s="18" t="s">
        <v>40</v>
      </c>
      <c r="D22" s="82" t="s">
        <v>43</v>
      </c>
      <c r="E22" s="83">
        <v>13599.91</v>
      </c>
      <c r="F22" s="53"/>
      <c r="G22" s="54"/>
      <c r="H22" s="55"/>
    </row>
    <row r="23" spans="1:8" ht="12.75" customHeight="1">
      <c r="A23" s="134"/>
      <c r="B23" s="133"/>
      <c r="C23" s="18" t="s">
        <v>40</v>
      </c>
      <c r="D23" s="82" t="s">
        <v>58</v>
      </c>
      <c r="E23" s="83">
        <v>13893.71</v>
      </c>
      <c r="F23" s="53"/>
      <c r="G23" s="54"/>
      <c r="H23" s="55"/>
    </row>
    <row r="24" spans="1:8" ht="12.75" customHeight="1">
      <c r="A24" s="134"/>
      <c r="B24" s="133"/>
      <c r="C24" s="18" t="s">
        <v>40</v>
      </c>
      <c r="D24" s="82" t="s">
        <v>59</v>
      </c>
      <c r="E24" s="83">
        <v>14194.87</v>
      </c>
      <c r="F24" s="53"/>
      <c r="G24" s="54"/>
      <c r="H24" s="55"/>
    </row>
    <row r="25" spans="1:8" ht="12.75" customHeight="1">
      <c r="A25" s="134"/>
      <c r="B25" s="133"/>
      <c r="C25" s="18" t="s">
        <v>40</v>
      </c>
      <c r="D25" s="82" t="s">
        <v>60</v>
      </c>
      <c r="E25" s="83">
        <v>14503.54</v>
      </c>
      <c r="F25" s="53"/>
      <c r="G25" s="54"/>
      <c r="H25" s="55"/>
    </row>
    <row r="26" spans="1:8" ht="12.75" customHeight="1">
      <c r="A26" s="134"/>
      <c r="B26" s="133"/>
      <c r="C26" s="18" t="s">
        <v>41</v>
      </c>
      <c r="D26" s="82" t="s">
        <v>42</v>
      </c>
      <c r="E26" s="83">
        <v>17326.18</v>
      </c>
      <c r="F26" s="53"/>
      <c r="G26" s="54"/>
      <c r="H26" s="55"/>
    </row>
    <row r="27" spans="1:8" ht="12.75" customHeight="1">
      <c r="A27" s="134"/>
      <c r="B27" s="133"/>
      <c r="C27" s="18" t="s">
        <v>41</v>
      </c>
      <c r="D27" s="82" t="s">
        <v>43</v>
      </c>
      <c r="E27" s="83">
        <v>17713.14</v>
      </c>
      <c r="F27" s="53"/>
      <c r="G27" s="54"/>
      <c r="H27" s="55"/>
    </row>
    <row r="28" spans="1:8" ht="12.75" customHeight="1">
      <c r="A28" s="134"/>
      <c r="B28" s="133"/>
      <c r="C28" s="18" t="s">
        <v>41</v>
      </c>
      <c r="D28" s="82" t="s">
        <v>58</v>
      </c>
      <c r="E28" s="83">
        <v>18109.77</v>
      </c>
      <c r="F28" s="53"/>
      <c r="G28" s="54"/>
      <c r="H28" s="55"/>
    </row>
    <row r="29" spans="1:8" ht="12.75" customHeight="1">
      <c r="A29" s="134"/>
      <c r="B29" s="133"/>
      <c r="C29" s="18" t="s">
        <v>41</v>
      </c>
      <c r="D29" s="82" t="s">
        <v>59</v>
      </c>
      <c r="E29" s="83">
        <v>18516.32</v>
      </c>
      <c r="F29" s="53"/>
      <c r="G29" s="54"/>
      <c r="H29" s="55"/>
    </row>
    <row r="30" spans="1:8" ht="12.75" customHeight="1">
      <c r="A30" s="134"/>
      <c r="B30" s="133"/>
      <c r="C30" s="18" t="s">
        <v>41</v>
      </c>
      <c r="D30" s="82" t="s">
        <v>60</v>
      </c>
      <c r="E30" s="83">
        <v>18933.03</v>
      </c>
      <c r="F30" s="56"/>
      <c r="G30" s="57"/>
      <c r="H30" s="58"/>
    </row>
    <row r="31" spans="1:8" ht="12.75" customHeight="1">
      <c r="A31" s="134" t="s">
        <v>49</v>
      </c>
      <c r="B31" s="133" t="s">
        <v>36</v>
      </c>
      <c r="C31" s="18" t="s">
        <v>38</v>
      </c>
      <c r="D31" s="82" t="s">
        <v>44</v>
      </c>
      <c r="E31" s="83">
        <v>6560.24</v>
      </c>
      <c r="F31" s="59"/>
      <c r="G31" s="60"/>
      <c r="H31" s="61"/>
    </row>
    <row r="32" spans="1:8" ht="12.75">
      <c r="A32" s="134"/>
      <c r="B32" s="133"/>
      <c r="C32" s="18" t="s">
        <v>38</v>
      </c>
      <c r="D32" s="82" t="s">
        <v>45</v>
      </c>
      <c r="E32" s="83">
        <v>6678.05</v>
      </c>
      <c r="F32" s="62"/>
      <c r="G32" s="63"/>
      <c r="H32" s="64"/>
    </row>
    <row r="33" spans="1:8" ht="12.75" customHeight="1">
      <c r="A33" s="134"/>
      <c r="B33" s="133"/>
      <c r="C33" s="18" t="s">
        <v>38</v>
      </c>
      <c r="D33" s="82" t="s">
        <v>61</v>
      </c>
      <c r="E33" s="83">
        <v>6798.81</v>
      </c>
      <c r="F33" s="65"/>
      <c r="G33" s="66"/>
      <c r="H33" s="67"/>
    </row>
    <row r="34" spans="1:8" ht="12.75">
      <c r="A34" s="134"/>
      <c r="B34" s="133"/>
      <c r="C34" s="18" t="s">
        <v>38</v>
      </c>
      <c r="D34" s="82" t="s">
        <v>62</v>
      </c>
      <c r="E34" s="83">
        <v>6922.58</v>
      </c>
      <c r="F34" s="62"/>
      <c r="G34" s="63"/>
      <c r="H34" s="64"/>
    </row>
    <row r="35" spans="1:8" ht="12.75">
      <c r="A35" s="134"/>
      <c r="B35" s="133"/>
      <c r="C35" s="18" t="s">
        <v>38</v>
      </c>
      <c r="D35" s="82" t="s">
        <v>63</v>
      </c>
      <c r="E35" s="83">
        <v>7049.44</v>
      </c>
      <c r="F35" s="62"/>
      <c r="G35" s="63"/>
      <c r="H35" s="64"/>
    </row>
    <row r="36" spans="1:8" ht="12.75">
      <c r="A36" s="134"/>
      <c r="B36" s="133"/>
      <c r="C36" s="18" t="s">
        <v>39</v>
      </c>
      <c r="D36" s="82" t="s">
        <v>44</v>
      </c>
      <c r="E36" s="83">
        <v>7738.34</v>
      </c>
      <c r="F36" s="62"/>
      <c r="G36" s="63"/>
      <c r="H36" s="64"/>
    </row>
    <row r="37" spans="1:8" ht="12.75">
      <c r="A37" s="134"/>
      <c r="B37" s="133"/>
      <c r="C37" s="18" t="s">
        <v>39</v>
      </c>
      <c r="D37" s="82" t="s">
        <v>45</v>
      </c>
      <c r="E37" s="83">
        <v>7885.6</v>
      </c>
      <c r="F37" s="62"/>
      <c r="G37" s="63"/>
      <c r="H37" s="64"/>
    </row>
    <row r="38" spans="1:8" ht="12.75">
      <c r="A38" s="134"/>
      <c r="B38" s="133"/>
      <c r="C38" s="18" t="s">
        <v>39</v>
      </c>
      <c r="D38" s="82" t="s">
        <v>61</v>
      </c>
      <c r="E38" s="83">
        <v>8036.55</v>
      </c>
      <c r="F38" s="62"/>
      <c r="G38" s="63"/>
      <c r="H38" s="64"/>
    </row>
    <row r="39" spans="1:8" ht="12.75">
      <c r="A39" s="134"/>
      <c r="B39" s="133"/>
      <c r="C39" s="18" t="s">
        <v>39</v>
      </c>
      <c r="D39" s="82" t="s">
        <v>62</v>
      </c>
      <c r="E39" s="83">
        <v>8191.27</v>
      </c>
      <c r="F39" s="62"/>
      <c r="G39" s="63"/>
      <c r="H39" s="64"/>
    </row>
    <row r="40" spans="1:8" ht="12.75">
      <c r="A40" s="134"/>
      <c r="B40" s="133"/>
      <c r="C40" s="18" t="s">
        <v>39</v>
      </c>
      <c r="D40" s="82" t="s">
        <v>63</v>
      </c>
      <c r="E40" s="83">
        <v>8349.85</v>
      </c>
      <c r="F40" s="62"/>
      <c r="G40" s="63"/>
      <c r="H40" s="64"/>
    </row>
    <row r="41" spans="1:8" ht="12.75">
      <c r="A41" s="134"/>
      <c r="B41" s="133"/>
      <c r="C41" s="18" t="s">
        <v>40</v>
      </c>
      <c r="D41" s="82" t="s">
        <v>44</v>
      </c>
      <c r="E41" s="83">
        <v>9210.97</v>
      </c>
      <c r="F41" s="62"/>
      <c r="G41" s="63"/>
      <c r="H41" s="64"/>
    </row>
    <row r="42" spans="1:8" ht="12.75">
      <c r="A42" s="134"/>
      <c r="B42" s="133"/>
      <c r="C42" s="18" t="s">
        <v>40</v>
      </c>
      <c r="D42" s="82" t="s">
        <v>45</v>
      </c>
      <c r="E42" s="83">
        <v>9395.04</v>
      </c>
      <c r="F42" s="62"/>
      <c r="G42" s="63"/>
      <c r="H42" s="64"/>
    </row>
    <row r="43" spans="1:8" ht="12.75">
      <c r="A43" s="134"/>
      <c r="B43" s="133"/>
      <c r="C43" s="18" t="s">
        <v>40</v>
      </c>
      <c r="D43" s="82" t="s">
        <v>61</v>
      </c>
      <c r="E43" s="83">
        <v>9583.73</v>
      </c>
      <c r="F43" s="62"/>
      <c r="G43" s="63"/>
      <c r="H43" s="64"/>
    </row>
    <row r="44" spans="1:8" ht="12.75">
      <c r="A44" s="134"/>
      <c r="B44" s="133"/>
      <c r="C44" s="18" t="s">
        <v>40</v>
      </c>
      <c r="D44" s="82" t="s">
        <v>62</v>
      </c>
      <c r="E44" s="83">
        <v>9777.11</v>
      </c>
      <c r="F44" s="62"/>
      <c r="G44" s="63"/>
      <c r="H44" s="64"/>
    </row>
    <row r="45" spans="1:8" ht="12.75">
      <c r="A45" s="134"/>
      <c r="B45" s="133"/>
      <c r="C45" s="18" t="s">
        <v>40</v>
      </c>
      <c r="D45" s="82" t="s">
        <v>63</v>
      </c>
      <c r="E45" s="83">
        <v>9975.35</v>
      </c>
      <c r="F45" s="62"/>
      <c r="G45" s="63"/>
      <c r="H45" s="64"/>
    </row>
    <row r="46" spans="1:8" ht="12.75">
      <c r="A46" s="134"/>
      <c r="B46" s="133"/>
      <c r="C46" s="18" t="s">
        <v>41</v>
      </c>
      <c r="D46" s="82" t="s">
        <v>44</v>
      </c>
      <c r="E46" s="83">
        <v>11051.75</v>
      </c>
      <c r="F46" s="62"/>
      <c r="G46" s="63"/>
      <c r="H46" s="64"/>
    </row>
    <row r="47" spans="1:8" ht="12.75">
      <c r="A47" s="134"/>
      <c r="B47" s="133"/>
      <c r="C47" s="18" t="s">
        <v>41</v>
      </c>
      <c r="D47" s="82" t="s">
        <v>45</v>
      </c>
      <c r="E47" s="83">
        <v>11281.84</v>
      </c>
      <c r="F47" s="62"/>
      <c r="G47" s="63"/>
      <c r="H47" s="64"/>
    </row>
    <row r="48" spans="1:8" ht="12.75">
      <c r="A48" s="134"/>
      <c r="B48" s="133"/>
      <c r="C48" s="18" t="s">
        <v>41</v>
      </c>
      <c r="D48" s="82" t="s">
        <v>61</v>
      </c>
      <c r="E48" s="83">
        <v>11517.7</v>
      </c>
      <c r="F48" s="62"/>
      <c r="G48" s="63"/>
      <c r="H48" s="64"/>
    </row>
    <row r="49" spans="1:8" ht="12.75">
      <c r="A49" s="134"/>
      <c r="B49" s="133"/>
      <c r="C49" s="18" t="s">
        <v>41</v>
      </c>
      <c r="D49" s="82" t="s">
        <v>62</v>
      </c>
      <c r="E49" s="83">
        <v>11759.44</v>
      </c>
      <c r="F49" s="62"/>
      <c r="G49" s="63"/>
      <c r="H49" s="64"/>
    </row>
    <row r="50" spans="1:8" ht="12.75">
      <c r="A50" s="134"/>
      <c r="B50" s="133"/>
      <c r="C50" s="18" t="s">
        <v>41</v>
      </c>
      <c r="D50" s="82" t="s">
        <v>63</v>
      </c>
      <c r="E50" s="83">
        <v>12007.24</v>
      </c>
      <c r="F50" s="62"/>
      <c r="G50" s="63"/>
      <c r="H50" s="64"/>
    </row>
    <row r="51" spans="1:8" ht="12.75">
      <c r="A51" s="134" t="s">
        <v>50</v>
      </c>
      <c r="B51" s="133" t="s">
        <v>37</v>
      </c>
      <c r="C51" s="18" t="s">
        <v>38</v>
      </c>
      <c r="D51" s="82" t="s">
        <v>53</v>
      </c>
      <c r="E51" s="83">
        <v>4833.204419999999</v>
      </c>
      <c r="F51" s="62"/>
      <c r="G51" s="63"/>
      <c r="H51" s="64"/>
    </row>
    <row r="52" spans="1:8" ht="12.75">
      <c r="A52" s="134"/>
      <c r="B52" s="133"/>
      <c r="C52" s="18" t="s">
        <v>38</v>
      </c>
      <c r="D52" s="82" t="s">
        <v>54</v>
      </c>
      <c r="E52" s="83">
        <v>4954.030949999999</v>
      </c>
      <c r="F52" s="62"/>
      <c r="G52" s="63"/>
      <c r="H52" s="64"/>
    </row>
    <row r="53" spans="1:8" ht="12.75">
      <c r="A53" s="134"/>
      <c r="B53" s="133"/>
      <c r="C53" s="18" t="s">
        <v>38</v>
      </c>
      <c r="D53" s="82" t="s">
        <v>64</v>
      </c>
      <c r="E53" s="83">
        <v>5077.895789999999</v>
      </c>
      <c r="F53" s="62"/>
      <c r="G53" s="63"/>
      <c r="H53" s="64"/>
    </row>
    <row r="54" spans="1:8" ht="12.75">
      <c r="A54" s="134"/>
      <c r="B54" s="133"/>
      <c r="C54" s="18" t="s">
        <v>38</v>
      </c>
      <c r="D54" s="82" t="s">
        <v>65</v>
      </c>
      <c r="E54" s="83">
        <v>5204.82963</v>
      </c>
      <c r="F54" s="62"/>
      <c r="G54" s="63"/>
      <c r="H54" s="64"/>
    </row>
    <row r="55" spans="1:8" ht="12.75">
      <c r="A55" s="134"/>
      <c r="B55" s="133"/>
      <c r="C55" s="18" t="s">
        <v>38</v>
      </c>
      <c r="D55" s="82" t="s">
        <v>66</v>
      </c>
      <c r="E55" s="83">
        <v>5334.95523</v>
      </c>
      <c r="F55" s="62"/>
      <c r="G55" s="63"/>
      <c r="H55" s="64"/>
    </row>
    <row r="56" spans="1:8" ht="12.75">
      <c r="A56" s="134"/>
      <c r="B56" s="133"/>
      <c r="C56" s="18" t="s">
        <v>39</v>
      </c>
      <c r="D56" s="82" t="s">
        <v>53</v>
      </c>
      <c r="E56" s="83">
        <v>6037.868759999999</v>
      </c>
      <c r="F56" s="62"/>
      <c r="G56" s="63"/>
      <c r="H56" s="64"/>
    </row>
    <row r="57" spans="1:8" ht="12.75">
      <c r="A57" s="134"/>
      <c r="B57" s="133"/>
      <c r="C57" s="18" t="s">
        <v>39</v>
      </c>
      <c r="D57" s="82" t="s">
        <v>54</v>
      </c>
      <c r="E57" s="83">
        <v>6151.83</v>
      </c>
      <c r="F57" s="62"/>
      <c r="G57" s="63"/>
      <c r="H57" s="64"/>
    </row>
    <row r="58" spans="1:8" ht="12.75">
      <c r="A58" s="134"/>
      <c r="B58" s="133"/>
      <c r="C58" s="18" t="s">
        <v>39</v>
      </c>
      <c r="D58" s="82" t="s">
        <v>64</v>
      </c>
      <c r="E58" s="83">
        <v>6263.95</v>
      </c>
      <c r="F58" s="62"/>
      <c r="G58" s="63"/>
      <c r="H58" s="64"/>
    </row>
    <row r="59" spans="1:8" ht="12.75">
      <c r="A59" s="134"/>
      <c r="B59" s="133"/>
      <c r="C59" s="18" t="s">
        <v>39</v>
      </c>
      <c r="D59" s="82" t="s">
        <v>65</v>
      </c>
      <c r="E59" s="83">
        <v>6378.86</v>
      </c>
      <c r="F59" s="62"/>
      <c r="G59" s="63"/>
      <c r="H59" s="64"/>
    </row>
    <row r="60" spans="1:8" ht="12.75">
      <c r="A60" s="134"/>
      <c r="B60" s="133"/>
      <c r="C60" s="18" t="s">
        <v>39</v>
      </c>
      <c r="D60" s="82" t="s">
        <v>66</v>
      </c>
      <c r="E60" s="83">
        <v>6492.13</v>
      </c>
      <c r="F60" s="62"/>
      <c r="G60" s="63"/>
      <c r="H60" s="64"/>
    </row>
    <row r="61" spans="1:8" ht="12.75">
      <c r="A61" s="134"/>
      <c r="B61" s="133"/>
      <c r="C61" s="18" t="s">
        <v>40</v>
      </c>
      <c r="D61" s="82" t="s">
        <v>53</v>
      </c>
      <c r="E61" s="83">
        <v>7107.22</v>
      </c>
      <c r="F61" s="62"/>
      <c r="G61" s="63"/>
      <c r="H61" s="64"/>
    </row>
    <row r="62" spans="1:8" ht="12.75">
      <c r="A62" s="134"/>
      <c r="B62" s="133"/>
      <c r="C62" s="18" t="s">
        <v>40</v>
      </c>
      <c r="D62" s="82" t="s">
        <v>54</v>
      </c>
      <c r="E62" s="83">
        <v>7238.7</v>
      </c>
      <c r="F62" s="62"/>
      <c r="G62" s="63"/>
      <c r="H62" s="64"/>
    </row>
    <row r="63" spans="1:8" ht="12.75">
      <c r="A63" s="134"/>
      <c r="B63" s="133"/>
      <c r="C63" s="18" t="s">
        <v>40</v>
      </c>
      <c r="D63" s="82" t="s">
        <v>64</v>
      </c>
      <c r="E63" s="83">
        <v>7373.47</v>
      </c>
      <c r="F63" s="62"/>
      <c r="G63" s="63"/>
      <c r="H63" s="64"/>
    </row>
    <row r="64" spans="1:8" ht="12.75">
      <c r="A64" s="134"/>
      <c r="B64" s="133"/>
      <c r="C64" s="18" t="s">
        <v>40</v>
      </c>
      <c r="D64" s="82" t="s">
        <v>65</v>
      </c>
      <c r="E64" s="83">
        <v>7511.61</v>
      </c>
      <c r="F64" s="62"/>
      <c r="G64" s="63"/>
      <c r="H64" s="64"/>
    </row>
    <row r="65" spans="1:8" ht="12.75">
      <c r="A65" s="134"/>
      <c r="B65" s="133"/>
      <c r="C65" s="18" t="s">
        <v>40</v>
      </c>
      <c r="D65" s="82" t="s">
        <v>66</v>
      </c>
      <c r="E65" s="83">
        <v>7653.2</v>
      </c>
      <c r="F65" s="62"/>
      <c r="G65" s="63"/>
      <c r="H65" s="64"/>
    </row>
    <row r="66" spans="1:8" ht="12.75">
      <c r="A66" s="134"/>
      <c r="B66" s="133"/>
      <c r="C66" s="18" t="s">
        <v>41</v>
      </c>
      <c r="D66" s="82" t="s">
        <v>53</v>
      </c>
      <c r="E66" s="83">
        <v>8422.06</v>
      </c>
      <c r="F66" s="62"/>
      <c r="G66" s="63"/>
      <c r="H66" s="64"/>
    </row>
    <row r="67" spans="1:8" ht="12.75">
      <c r="A67" s="134"/>
      <c r="B67" s="133"/>
      <c r="C67" s="18" t="s">
        <v>41</v>
      </c>
      <c r="D67" s="82" t="s">
        <v>54</v>
      </c>
      <c r="E67" s="83">
        <v>8586.41</v>
      </c>
      <c r="F67" s="62"/>
      <c r="G67" s="63"/>
      <c r="H67" s="64"/>
    </row>
    <row r="68" spans="1:8" ht="12.75">
      <c r="A68" s="134"/>
      <c r="B68" s="133"/>
      <c r="C68" s="18" t="s">
        <v>41</v>
      </c>
      <c r="D68" s="82" t="s">
        <v>64</v>
      </c>
      <c r="E68" s="83">
        <v>8754.88</v>
      </c>
      <c r="F68" s="62"/>
      <c r="G68" s="63"/>
      <c r="H68" s="64"/>
    </row>
    <row r="69" spans="1:8" ht="12.75">
      <c r="A69" s="134"/>
      <c r="B69" s="133"/>
      <c r="C69" s="18" t="s">
        <v>41</v>
      </c>
      <c r="D69" s="82" t="s">
        <v>65</v>
      </c>
      <c r="E69" s="83">
        <v>8927.56</v>
      </c>
      <c r="F69" s="62"/>
      <c r="G69" s="63"/>
      <c r="H69" s="64"/>
    </row>
    <row r="70" spans="1:8" ht="12.75">
      <c r="A70" s="134"/>
      <c r="B70" s="133"/>
      <c r="C70" s="18" t="s">
        <v>41</v>
      </c>
      <c r="D70" s="82" t="s">
        <v>66</v>
      </c>
      <c r="E70" s="83">
        <v>9104.54</v>
      </c>
      <c r="F70" s="62"/>
      <c r="G70" s="63"/>
      <c r="H70" s="64"/>
    </row>
    <row r="71" spans="1:8" ht="12.75">
      <c r="A71" s="134" t="s">
        <v>51</v>
      </c>
      <c r="B71" s="133" t="s">
        <v>37</v>
      </c>
      <c r="C71" s="18" t="s">
        <v>38</v>
      </c>
      <c r="D71" s="82" t="s">
        <v>46</v>
      </c>
      <c r="E71" s="83">
        <v>3222.13287</v>
      </c>
      <c r="F71" s="62"/>
      <c r="G71" s="63"/>
      <c r="H71" s="64"/>
    </row>
    <row r="72" spans="1:8" ht="12.75">
      <c r="A72" s="134"/>
      <c r="B72" s="133"/>
      <c r="C72" s="18" t="s">
        <v>38</v>
      </c>
      <c r="D72" s="82" t="s">
        <v>47</v>
      </c>
      <c r="E72" s="83">
        <v>3302.6838899999993</v>
      </c>
      <c r="F72" s="62"/>
      <c r="G72" s="63"/>
      <c r="H72" s="64"/>
    </row>
    <row r="73" spans="1:8" ht="12.75">
      <c r="A73" s="134"/>
      <c r="B73" s="133"/>
      <c r="C73" s="18" t="s">
        <v>38</v>
      </c>
      <c r="D73" s="82" t="s">
        <v>67</v>
      </c>
      <c r="E73" s="83">
        <v>3385.2502199999994</v>
      </c>
      <c r="F73" s="62"/>
      <c r="G73" s="63"/>
      <c r="H73" s="64"/>
    </row>
    <row r="74" spans="1:8" ht="12.75">
      <c r="A74" s="134"/>
      <c r="B74" s="133"/>
      <c r="C74" s="18" t="s">
        <v>38</v>
      </c>
      <c r="D74" s="82" t="s">
        <v>68</v>
      </c>
      <c r="E74" s="83">
        <v>3469.8830099999996</v>
      </c>
      <c r="F74" s="62"/>
      <c r="G74" s="63"/>
      <c r="H74" s="64"/>
    </row>
    <row r="75" spans="1:8" ht="12.75">
      <c r="A75" s="134"/>
      <c r="B75" s="133"/>
      <c r="C75" s="18" t="s">
        <v>38</v>
      </c>
      <c r="D75" s="82" t="s">
        <v>69</v>
      </c>
      <c r="E75" s="83">
        <v>3556.6436399999993</v>
      </c>
      <c r="F75" s="62"/>
      <c r="G75" s="63"/>
      <c r="H75" s="64"/>
    </row>
    <row r="76" spans="1:8" ht="12.75">
      <c r="A76" s="134"/>
      <c r="B76" s="133"/>
      <c r="C76" s="18" t="s">
        <v>39</v>
      </c>
      <c r="D76" s="82" t="s">
        <v>46</v>
      </c>
      <c r="E76" s="83">
        <v>4027.6737599999997</v>
      </c>
      <c r="F76" s="62"/>
      <c r="G76" s="63"/>
      <c r="H76" s="64"/>
    </row>
    <row r="77" spans="1:8" ht="12.75">
      <c r="A77" s="134"/>
      <c r="B77" s="133"/>
      <c r="C77" s="18" t="s">
        <v>39</v>
      </c>
      <c r="D77" s="82" t="s">
        <v>47</v>
      </c>
      <c r="E77" s="83">
        <v>4128.36765</v>
      </c>
      <c r="F77" s="62"/>
      <c r="G77" s="63"/>
      <c r="H77" s="64"/>
    </row>
    <row r="78" spans="1:8" ht="12.75">
      <c r="A78" s="134"/>
      <c r="B78" s="133"/>
      <c r="C78" s="18" t="s">
        <v>39</v>
      </c>
      <c r="D78" s="82" t="s">
        <v>67</v>
      </c>
      <c r="E78" s="83">
        <v>4231.56789</v>
      </c>
      <c r="F78" s="62"/>
      <c r="G78" s="63"/>
      <c r="H78" s="64"/>
    </row>
    <row r="79" spans="1:8" ht="12.75">
      <c r="A79" s="134"/>
      <c r="B79" s="133"/>
      <c r="C79" s="18" t="s">
        <v>39</v>
      </c>
      <c r="D79" s="82" t="s">
        <v>68</v>
      </c>
      <c r="E79" s="83">
        <v>4337.35632</v>
      </c>
      <c r="F79" s="62"/>
      <c r="G79" s="63"/>
      <c r="H79" s="64"/>
    </row>
    <row r="80" spans="1:8" ht="12.75">
      <c r="A80" s="134"/>
      <c r="B80" s="133"/>
      <c r="C80" s="18" t="s">
        <v>39</v>
      </c>
      <c r="D80" s="82" t="s">
        <v>69</v>
      </c>
      <c r="E80" s="83">
        <v>4445.784089999999</v>
      </c>
      <c r="F80" s="62"/>
      <c r="G80" s="63"/>
      <c r="H80" s="64"/>
    </row>
    <row r="81" spans="1:8" ht="12.75">
      <c r="A81" s="134"/>
      <c r="B81" s="133"/>
      <c r="C81" s="18" t="s">
        <v>40</v>
      </c>
      <c r="D81" s="82" t="s">
        <v>46</v>
      </c>
      <c r="E81" s="83">
        <v>5034.58197</v>
      </c>
      <c r="F81" s="62"/>
      <c r="G81" s="63"/>
      <c r="H81" s="64"/>
    </row>
    <row r="82" spans="1:8" ht="12.75">
      <c r="A82" s="134"/>
      <c r="B82" s="133"/>
      <c r="C82" s="18" t="s">
        <v>40</v>
      </c>
      <c r="D82" s="82" t="s">
        <v>47</v>
      </c>
      <c r="E82" s="83">
        <v>5160.45189</v>
      </c>
      <c r="F82" s="62"/>
      <c r="G82" s="63"/>
      <c r="H82" s="64"/>
    </row>
    <row r="83" spans="1:8" ht="12.75">
      <c r="A83" s="134"/>
      <c r="B83" s="133"/>
      <c r="C83" s="18" t="s">
        <v>40</v>
      </c>
      <c r="D83" s="82" t="s">
        <v>67</v>
      </c>
      <c r="E83" s="83">
        <v>5289.452189999999</v>
      </c>
      <c r="F83" s="62"/>
      <c r="G83" s="63"/>
      <c r="H83" s="64"/>
    </row>
    <row r="84" spans="1:8" ht="12.75">
      <c r="A84" s="134"/>
      <c r="B84" s="133"/>
      <c r="C84" s="18" t="s">
        <v>40</v>
      </c>
      <c r="D84" s="82" t="s">
        <v>68</v>
      </c>
      <c r="E84" s="83">
        <v>5421.68517</v>
      </c>
      <c r="F84" s="62"/>
      <c r="G84" s="63"/>
      <c r="H84" s="64"/>
    </row>
    <row r="85" spans="1:8" ht="12.75">
      <c r="A85" s="134"/>
      <c r="B85" s="133"/>
      <c r="C85" s="18" t="s">
        <v>40</v>
      </c>
      <c r="D85" s="82" t="s">
        <v>69</v>
      </c>
      <c r="E85" s="83">
        <v>5557.25313</v>
      </c>
      <c r="F85" s="62"/>
      <c r="G85" s="63"/>
      <c r="H85" s="64"/>
    </row>
    <row r="86" spans="1:8" ht="12.75">
      <c r="A86" s="134"/>
      <c r="B86" s="133"/>
      <c r="C86" s="18" t="s">
        <v>41</v>
      </c>
      <c r="D86" s="82" t="s">
        <v>46</v>
      </c>
      <c r="E86" s="83">
        <v>6224.76</v>
      </c>
      <c r="F86" s="62"/>
      <c r="G86" s="63"/>
      <c r="H86" s="64"/>
    </row>
    <row r="87" spans="1:8" ht="12.75">
      <c r="A87" s="134"/>
      <c r="B87" s="133"/>
      <c r="C87" s="18" t="s">
        <v>41</v>
      </c>
      <c r="D87" s="82" t="s">
        <v>47</v>
      </c>
      <c r="E87" s="83">
        <v>6338.72</v>
      </c>
      <c r="F87" s="62"/>
      <c r="G87" s="63"/>
      <c r="H87" s="64"/>
    </row>
    <row r="88" spans="1:8" ht="12.75">
      <c r="A88" s="134"/>
      <c r="B88" s="133"/>
      <c r="C88" s="18" t="s">
        <v>41</v>
      </c>
      <c r="D88" s="82" t="s">
        <v>67</v>
      </c>
      <c r="E88" s="83">
        <v>6452.53</v>
      </c>
      <c r="F88" s="62"/>
      <c r="G88" s="63"/>
      <c r="H88" s="64"/>
    </row>
    <row r="89" spans="1:8" ht="12.75">
      <c r="A89" s="134"/>
      <c r="B89" s="133"/>
      <c r="C89" s="18" t="s">
        <v>41</v>
      </c>
      <c r="D89" s="82" t="s">
        <v>68</v>
      </c>
      <c r="E89" s="83">
        <v>6567.65</v>
      </c>
      <c r="F89" s="62"/>
      <c r="G89" s="63"/>
      <c r="H89" s="64"/>
    </row>
    <row r="90" spans="1:8" ht="13.5" thickBot="1">
      <c r="A90" s="135"/>
      <c r="B90" s="143"/>
      <c r="C90" s="68" t="s">
        <v>41</v>
      </c>
      <c r="D90" s="81" t="s">
        <v>69</v>
      </c>
      <c r="E90" s="83">
        <v>6685.65</v>
      </c>
      <c r="F90" s="69"/>
      <c r="G90" s="70"/>
      <c r="H90" s="71"/>
    </row>
    <row r="91" ht="12.75">
      <c r="A91" s="11" t="s">
        <v>111</v>
      </c>
    </row>
    <row r="92" spans="1:8" ht="12.75">
      <c r="A92" s="140" t="s">
        <v>112</v>
      </c>
      <c r="B92" s="140"/>
      <c r="C92" s="140"/>
      <c r="D92" s="140"/>
      <c r="E92" s="140"/>
      <c r="F92" s="140"/>
      <c r="G92" s="140"/>
      <c r="H92" s="140"/>
    </row>
    <row r="93" ht="12.75">
      <c r="A93" s="11" t="s">
        <v>113</v>
      </c>
    </row>
  </sheetData>
  <sheetProtection selectLockedCells="1" selectUnlockedCells="1"/>
  <mergeCells count="22">
    <mergeCell ref="A8:A10"/>
    <mergeCell ref="B11:B30"/>
    <mergeCell ref="B8:B10"/>
    <mergeCell ref="C8:C10"/>
    <mergeCell ref="A92:H92"/>
    <mergeCell ref="D8:D10"/>
    <mergeCell ref="F8:H8"/>
    <mergeCell ref="F9:G9"/>
    <mergeCell ref="A11:A30"/>
    <mergeCell ref="A31:A50"/>
    <mergeCell ref="B71:B90"/>
    <mergeCell ref="A51:A70"/>
    <mergeCell ref="A5:G5"/>
    <mergeCell ref="F7:H7"/>
    <mergeCell ref="B51:B70"/>
    <mergeCell ref="B31:B50"/>
    <mergeCell ref="A71:A90"/>
    <mergeCell ref="A1:H1"/>
    <mergeCell ref="A2:H2"/>
    <mergeCell ref="A4:H4"/>
    <mergeCell ref="A7:D7"/>
    <mergeCell ref="E7:E9"/>
  </mergeCells>
  <printOptions/>
  <pageMargins left="0.5902777777777778" right="0.19652777777777777" top="0.39375" bottom="0.39375" header="0.5118055555555555" footer="0.5118055555555555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showGridLines="0" zoomScalePageLayoutView="0" workbookViewId="0" topLeftCell="A1">
      <selection activeCell="N14" sqref="N14"/>
    </sheetView>
  </sheetViews>
  <sheetFormatPr defaultColWidth="9.140625" defaultRowHeight="12.75"/>
  <cols>
    <col min="1" max="1" width="41.7109375" style="1" customWidth="1"/>
    <col min="2" max="2" width="14.140625" style="1" customWidth="1"/>
    <col min="3" max="3" width="15.421875" style="2" customWidth="1"/>
    <col min="4" max="4" width="13.421875" style="2" customWidth="1"/>
    <col min="5" max="5" width="14.7109375" style="2" customWidth="1"/>
    <col min="6" max="6" width="13.421875" style="2" customWidth="1"/>
    <col min="7" max="16384" width="9.140625" style="2" customWidth="1"/>
  </cols>
  <sheetData>
    <row r="1" spans="1:6" ht="12.75" customHeight="1">
      <c r="A1" s="117" t="s">
        <v>56</v>
      </c>
      <c r="B1" s="117"/>
      <c r="C1" s="117"/>
      <c r="D1" s="117"/>
      <c r="E1" s="117"/>
      <c r="F1" s="117"/>
    </row>
    <row r="2" spans="1:6" ht="12.75" customHeight="1">
      <c r="A2" s="117"/>
      <c r="B2" s="117"/>
      <c r="C2" s="117"/>
      <c r="D2" s="117"/>
      <c r="E2" s="117"/>
      <c r="F2" s="117"/>
    </row>
    <row r="3" spans="1:4" ht="12.75" customHeight="1">
      <c r="A3" s="4"/>
      <c r="B3" s="4"/>
      <c r="C3" s="4"/>
      <c r="D3" s="4"/>
    </row>
    <row r="4" spans="1:15" ht="12.75" customHeight="1">
      <c r="A4" s="27" t="s">
        <v>52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6" s="1" customFormat="1" ht="12.75" customHeight="1" thickBot="1">
      <c r="A5" s="5"/>
      <c r="B5" s="5"/>
      <c r="E5" s="84" t="s">
        <v>133</v>
      </c>
      <c r="F5" s="86" t="str">
        <f>'ANEXO I - TAB 1'!I5</f>
        <v>Dez/18</v>
      </c>
    </row>
    <row r="6" spans="1:6" s="12" customFormat="1" ht="12.75" customHeight="1">
      <c r="A6" s="136" t="s">
        <v>12</v>
      </c>
      <c r="B6" s="131" t="s">
        <v>13</v>
      </c>
      <c r="C6" s="131"/>
      <c r="D6" s="131"/>
      <c r="E6" s="131"/>
      <c r="F6" s="132"/>
    </row>
    <row r="7" spans="1:6" s="12" customFormat="1" ht="12.75" customHeight="1">
      <c r="A7" s="144"/>
      <c r="B7" s="139" t="s">
        <v>14</v>
      </c>
      <c r="C7" s="139"/>
      <c r="D7" s="139"/>
      <c r="E7" s="139" t="s">
        <v>15</v>
      </c>
      <c r="F7" s="142" t="s">
        <v>4</v>
      </c>
    </row>
    <row r="8" spans="1:6" s="12" customFormat="1" ht="13.5" customHeight="1">
      <c r="A8" s="144"/>
      <c r="B8" s="19" t="s">
        <v>16</v>
      </c>
      <c r="C8" s="139" t="s">
        <v>17</v>
      </c>
      <c r="D8" s="139" t="s">
        <v>10</v>
      </c>
      <c r="E8" s="139"/>
      <c r="F8" s="142"/>
    </row>
    <row r="9" spans="1:6" s="6" customFormat="1" ht="12.75" customHeight="1">
      <c r="A9" s="144"/>
      <c r="B9" s="29" t="s">
        <v>18</v>
      </c>
      <c r="C9" s="139"/>
      <c r="D9" s="139"/>
      <c r="E9" s="139"/>
      <c r="F9" s="142"/>
    </row>
    <row r="10" spans="1:6" s="6" customFormat="1" ht="12.75" customHeight="1">
      <c r="A10" s="80" t="s">
        <v>26</v>
      </c>
      <c r="B10" s="92"/>
      <c r="C10" s="92">
        <v>1</v>
      </c>
      <c r="D10" s="93">
        <f aca="true" t="shared" si="0" ref="D10:D24">SUM(B10:C10)</f>
        <v>1</v>
      </c>
      <c r="E10" s="92">
        <v>0</v>
      </c>
      <c r="F10" s="94">
        <f aca="true" t="shared" si="1" ref="F10:F24">D10+E10</f>
        <v>1</v>
      </c>
    </row>
    <row r="11" spans="1:6" s="6" customFormat="1" ht="12.75" customHeight="1">
      <c r="A11" s="80" t="s">
        <v>70</v>
      </c>
      <c r="B11" s="92"/>
      <c r="C11" s="92"/>
      <c r="D11" s="93">
        <f t="shared" si="0"/>
        <v>0</v>
      </c>
      <c r="E11" s="92">
        <v>0</v>
      </c>
      <c r="F11" s="94">
        <f t="shared" si="1"/>
        <v>0</v>
      </c>
    </row>
    <row r="12" spans="1:6" s="6" customFormat="1" ht="12.75" customHeight="1">
      <c r="A12" s="80" t="s">
        <v>71</v>
      </c>
      <c r="B12" s="92"/>
      <c r="C12" s="92">
        <v>2</v>
      </c>
      <c r="D12" s="93">
        <f t="shared" si="0"/>
        <v>2</v>
      </c>
      <c r="E12" s="92">
        <v>0</v>
      </c>
      <c r="F12" s="94">
        <f t="shared" si="1"/>
        <v>2</v>
      </c>
    </row>
    <row r="13" spans="1:6" s="6" customFormat="1" ht="12.75" customHeight="1">
      <c r="A13" s="80" t="s">
        <v>33</v>
      </c>
      <c r="B13" s="92">
        <v>3</v>
      </c>
      <c r="C13" s="92">
        <v>2</v>
      </c>
      <c r="D13" s="93">
        <f t="shared" si="0"/>
        <v>5</v>
      </c>
      <c r="E13" s="92">
        <v>0</v>
      </c>
      <c r="F13" s="94">
        <f t="shared" si="1"/>
        <v>5</v>
      </c>
    </row>
    <row r="14" spans="1:6" s="6" customFormat="1" ht="12.75" customHeight="1">
      <c r="A14" s="80" t="s">
        <v>34</v>
      </c>
      <c r="B14" s="92"/>
      <c r="C14" s="92"/>
      <c r="D14" s="93">
        <f t="shared" si="0"/>
        <v>0</v>
      </c>
      <c r="E14" s="92">
        <v>0</v>
      </c>
      <c r="F14" s="94">
        <f t="shared" si="1"/>
        <v>0</v>
      </c>
    </row>
    <row r="15" spans="1:6" s="6" customFormat="1" ht="12.75" customHeight="1">
      <c r="A15" s="80" t="s">
        <v>25</v>
      </c>
      <c r="B15" s="92"/>
      <c r="C15" s="92">
        <v>3</v>
      </c>
      <c r="D15" s="93">
        <f t="shared" si="0"/>
        <v>3</v>
      </c>
      <c r="E15" s="92">
        <v>0</v>
      </c>
      <c r="F15" s="94">
        <f t="shared" si="1"/>
        <v>3</v>
      </c>
    </row>
    <row r="16" spans="1:6" s="6" customFormat="1" ht="12.75" customHeight="1">
      <c r="A16" s="80" t="s">
        <v>27</v>
      </c>
      <c r="B16" s="92">
        <v>4</v>
      </c>
      <c r="C16" s="92">
        <v>1</v>
      </c>
      <c r="D16" s="93">
        <f t="shared" si="0"/>
        <v>5</v>
      </c>
      <c r="E16" s="92">
        <v>1</v>
      </c>
      <c r="F16" s="94">
        <f t="shared" si="1"/>
        <v>6</v>
      </c>
    </row>
    <row r="17" spans="1:6" s="6" customFormat="1" ht="12.75" customHeight="1">
      <c r="A17" s="80" t="s">
        <v>35</v>
      </c>
      <c r="B17" s="92">
        <v>9</v>
      </c>
      <c r="C17" s="92">
        <v>1</v>
      </c>
      <c r="D17" s="93">
        <f t="shared" si="0"/>
        <v>10</v>
      </c>
      <c r="E17" s="92">
        <v>0</v>
      </c>
      <c r="F17" s="94">
        <f t="shared" si="1"/>
        <v>10</v>
      </c>
    </row>
    <row r="18" spans="1:6" s="6" customFormat="1" ht="12.75" customHeight="1">
      <c r="A18" s="80" t="s">
        <v>28</v>
      </c>
      <c r="B18" s="92">
        <v>1</v>
      </c>
      <c r="C18" s="92"/>
      <c r="D18" s="93">
        <f t="shared" si="0"/>
        <v>1</v>
      </c>
      <c r="E18" s="92">
        <v>0</v>
      </c>
      <c r="F18" s="94">
        <f t="shared" si="1"/>
        <v>1</v>
      </c>
    </row>
    <row r="19" spans="1:6" s="6" customFormat="1" ht="12.75" customHeight="1">
      <c r="A19" s="80" t="s">
        <v>30</v>
      </c>
      <c r="B19" s="92">
        <v>1</v>
      </c>
      <c r="C19" s="92">
        <v>2</v>
      </c>
      <c r="D19" s="93">
        <f t="shared" si="0"/>
        <v>3</v>
      </c>
      <c r="E19" s="92">
        <v>0</v>
      </c>
      <c r="F19" s="94">
        <f t="shared" si="1"/>
        <v>3</v>
      </c>
    </row>
    <row r="20" spans="1:6" s="6" customFormat="1" ht="12.75" customHeight="1">
      <c r="A20" s="80" t="s">
        <v>29</v>
      </c>
      <c r="B20" s="92">
        <v>1</v>
      </c>
      <c r="C20" s="92">
        <v>1</v>
      </c>
      <c r="D20" s="93">
        <f t="shared" si="0"/>
        <v>2</v>
      </c>
      <c r="E20" s="92">
        <v>0</v>
      </c>
      <c r="F20" s="94">
        <f t="shared" si="1"/>
        <v>2</v>
      </c>
    </row>
    <row r="21" spans="1:6" s="6" customFormat="1" ht="12.75" customHeight="1">
      <c r="A21" s="80" t="s">
        <v>24</v>
      </c>
      <c r="B21" s="92">
        <v>1</v>
      </c>
      <c r="C21" s="92"/>
      <c r="D21" s="93">
        <f t="shared" si="0"/>
        <v>1</v>
      </c>
      <c r="E21" s="92">
        <v>0</v>
      </c>
      <c r="F21" s="94">
        <f t="shared" si="1"/>
        <v>1</v>
      </c>
    </row>
    <row r="22" spans="1:6" s="6" customFormat="1" ht="12.75" customHeight="1">
      <c r="A22" s="80" t="s">
        <v>31</v>
      </c>
      <c r="B22" s="92"/>
      <c r="C22" s="92"/>
      <c r="D22" s="93">
        <f t="shared" si="0"/>
        <v>0</v>
      </c>
      <c r="E22" s="92">
        <v>0</v>
      </c>
      <c r="F22" s="94">
        <f t="shared" si="1"/>
        <v>0</v>
      </c>
    </row>
    <row r="23" spans="1:6" s="6" customFormat="1" ht="12.75" customHeight="1">
      <c r="A23" s="80" t="s">
        <v>72</v>
      </c>
      <c r="B23" s="92"/>
      <c r="C23" s="92">
        <v>1</v>
      </c>
      <c r="D23" s="93">
        <f t="shared" si="0"/>
        <v>1</v>
      </c>
      <c r="E23" s="92">
        <v>0</v>
      </c>
      <c r="F23" s="94">
        <f t="shared" si="1"/>
        <v>1</v>
      </c>
    </row>
    <row r="24" spans="1:6" s="6" customFormat="1" ht="12.75" customHeight="1">
      <c r="A24" s="80" t="s">
        <v>32</v>
      </c>
      <c r="B24" s="92">
        <v>2</v>
      </c>
      <c r="C24" s="92">
        <v>3</v>
      </c>
      <c r="D24" s="93">
        <f t="shared" si="0"/>
        <v>5</v>
      </c>
      <c r="E24" s="92">
        <v>0</v>
      </c>
      <c r="F24" s="94">
        <f t="shared" si="1"/>
        <v>5</v>
      </c>
    </row>
    <row r="25" spans="1:6" s="6" customFormat="1" ht="13.5" thickBot="1">
      <c r="A25" s="79" t="s">
        <v>4</v>
      </c>
      <c r="B25" s="95">
        <f>SUM(B10:B24)</f>
        <v>22</v>
      </c>
      <c r="C25" s="95">
        <f>SUM(C10:C24)</f>
        <v>17</v>
      </c>
      <c r="D25" s="95">
        <f>SUM(D10:D24)</f>
        <v>39</v>
      </c>
      <c r="E25" s="95">
        <f>SUM(E10:E24)</f>
        <v>1</v>
      </c>
      <c r="F25" s="95">
        <f>SUM(F10:F24)</f>
        <v>40</v>
      </c>
    </row>
    <row r="26" ht="12.75">
      <c r="A26" s="11"/>
    </row>
    <row r="31" ht="12.75">
      <c r="C31" s="96"/>
    </row>
    <row r="33" ht="12.75">
      <c r="C33" s="96"/>
    </row>
    <row r="36" ht="12.75">
      <c r="C36" s="96"/>
    </row>
    <row r="37" ht="12.75">
      <c r="C37" s="96"/>
    </row>
    <row r="41" spans="2:3" ht="12.75">
      <c r="B41" s="98"/>
      <c r="C41" s="97"/>
    </row>
  </sheetData>
  <sheetProtection selectLockedCells="1" selectUnlockedCells="1"/>
  <mergeCells count="9">
    <mergeCell ref="A1:F1"/>
    <mergeCell ref="A2:F2"/>
    <mergeCell ref="A6:A9"/>
    <mergeCell ref="B6:F6"/>
    <mergeCell ref="B7:D7"/>
    <mergeCell ref="E7:E9"/>
    <mergeCell ref="F7:F9"/>
    <mergeCell ref="C8:C9"/>
    <mergeCell ref="D8:D9"/>
  </mergeCells>
  <printOptions/>
  <pageMargins left="0.7875" right="0.39375" top="0.5902777777777778" bottom="0.5902777777777778" header="0.5118055555555555" footer="0.5118055555555555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showGridLines="0" zoomScalePageLayoutView="0" workbookViewId="0" topLeftCell="A1">
      <selection activeCell="D35" sqref="D35"/>
    </sheetView>
  </sheetViews>
  <sheetFormatPr defaultColWidth="9.140625" defaultRowHeight="12.75"/>
  <cols>
    <col min="1" max="1" width="54.8515625" style="1" customWidth="1"/>
    <col min="2" max="2" width="24.00390625" style="2" customWidth="1"/>
    <col min="3" max="16384" width="9.140625" style="2" customWidth="1"/>
  </cols>
  <sheetData>
    <row r="1" spans="1:2" ht="12.75" customHeight="1">
      <c r="A1" s="117" t="s">
        <v>114</v>
      </c>
      <c r="B1" s="117"/>
    </row>
    <row r="2" spans="1:2" ht="12.75" customHeight="1">
      <c r="A2" s="117"/>
      <c r="B2" s="117"/>
    </row>
    <row r="3" spans="1:2" ht="12.75" customHeight="1">
      <c r="A3" s="4"/>
      <c r="B3" s="4"/>
    </row>
    <row r="4" spans="1:11" ht="12.75" customHeight="1">
      <c r="A4" s="121" t="s">
        <v>52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ht="12.75" customHeight="1">
      <c r="A5" s="5" t="str">
        <f>'ANEXO II - TAB 1'!A5:G5</f>
        <v>VIGÊNCIA: Dez/18</v>
      </c>
      <c r="B5" s="87"/>
      <c r="C5" s="85"/>
      <c r="D5" s="85"/>
      <c r="E5" s="85"/>
      <c r="F5" s="85"/>
      <c r="G5" s="85"/>
      <c r="H5" s="85"/>
      <c r="I5" s="85"/>
      <c r="J5" s="85"/>
      <c r="K5" s="85"/>
    </row>
    <row r="6" s="1" customFormat="1" ht="12.75" customHeight="1">
      <c r="B6" s="73">
        <v>1</v>
      </c>
    </row>
    <row r="7" spans="1:2" s="12" customFormat="1" ht="12.75" customHeight="1">
      <c r="A7" s="145" t="s">
        <v>12</v>
      </c>
      <c r="B7" s="146" t="s">
        <v>115</v>
      </c>
    </row>
    <row r="8" spans="1:2" s="12" customFormat="1" ht="41.25" customHeight="1">
      <c r="A8" s="145"/>
      <c r="B8" s="147"/>
    </row>
    <row r="9" spans="1:2" s="12" customFormat="1" ht="12.75">
      <c r="A9" s="145"/>
      <c r="B9" s="148"/>
    </row>
    <row r="10" spans="1:2" ht="12.75" customHeight="1">
      <c r="A10" s="74" t="s">
        <v>117</v>
      </c>
      <c r="B10" s="54">
        <v>21935.88</v>
      </c>
    </row>
    <row r="11" spans="1:2" ht="12.75" customHeight="1">
      <c r="A11" s="74" t="s">
        <v>127</v>
      </c>
      <c r="B11" s="54">
        <v>11448.02</v>
      </c>
    </row>
    <row r="12" spans="1:2" ht="12.75" customHeight="1">
      <c r="A12" s="74" t="s">
        <v>128</v>
      </c>
      <c r="B12" s="54">
        <v>5340.346439999999</v>
      </c>
    </row>
    <row r="13" spans="1:2" ht="12.75" customHeight="1">
      <c r="A13" s="74" t="s">
        <v>124</v>
      </c>
      <c r="B13" s="54">
        <v>11448.02</v>
      </c>
    </row>
    <row r="14" spans="1:2" ht="12.75" customHeight="1">
      <c r="A14" s="74" t="s">
        <v>125</v>
      </c>
      <c r="B14" s="54">
        <v>6310.44</v>
      </c>
    </row>
    <row r="15" spans="1:2" ht="12.75" customHeight="1">
      <c r="A15" s="74" t="s">
        <v>130</v>
      </c>
      <c r="B15" s="54">
        <v>29462.25</v>
      </c>
    </row>
    <row r="16" spans="1:2" ht="12.75" customHeight="1">
      <c r="A16" s="74" t="s">
        <v>118</v>
      </c>
      <c r="B16" s="54">
        <v>16913.87</v>
      </c>
    </row>
    <row r="17" spans="1:2" ht="12.75" customHeight="1">
      <c r="A17" s="74" t="s">
        <v>126</v>
      </c>
      <c r="B17" s="54">
        <v>23191.38</v>
      </c>
    </row>
    <row r="18" spans="1:2" ht="12.75" customHeight="1">
      <c r="A18" s="74" t="s">
        <v>119</v>
      </c>
      <c r="B18" s="54">
        <v>12394.06</v>
      </c>
    </row>
    <row r="19" spans="1:2" ht="12.75" customHeight="1">
      <c r="A19" s="74" t="s">
        <v>121</v>
      </c>
      <c r="B19" s="54">
        <v>8125.35</v>
      </c>
    </row>
    <row r="20" spans="1:2" ht="12.75" customHeight="1">
      <c r="A20" s="74" t="s">
        <v>120</v>
      </c>
      <c r="B20" s="54">
        <v>10008.6</v>
      </c>
    </row>
    <row r="21" spans="1:2" ht="12.75" customHeight="1">
      <c r="A21" s="74" t="s">
        <v>131</v>
      </c>
      <c r="B21" s="54">
        <v>29462.25</v>
      </c>
    </row>
    <row r="22" spans="1:2" ht="12.75" customHeight="1">
      <c r="A22" s="74" t="s">
        <v>122</v>
      </c>
      <c r="B22" s="54">
        <v>5858.97675</v>
      </c>
    </row>
    <row r="23" spans="1:2" ht="12.75" customHeight="1">
      <c r="A23" s="74" t="s">
        <v>129</v>
      </c>
      <c r="B23" s="54">
        <v>8125.35</v>
      </c>
    </row>
    <row r="24" spans="1:2" ht="12.75" customHeight="1">
      <c r="A24" s="74" t="s">
        <v>123</v>
      </c>
      <c r="B24" s="54">
        <v>28213.39</v>
      </c>
    </row>
    <row r="25" spans="1:2" ht="12.75">
      <c r="A25" s="33" t="s">
        <v>4</v>
      </c>
      <c r="B25" s="75">
        <f>SUM(B10:B24)</f>
        <v>228238.18319</v>
      </c>
    </row>
    <row r="26" ht="12.75">
      <c r="A26" s="11"/>
    </row>
    <row r="27" spans="1:3" s="77" customFormat="1" ht="12.75">
      <c r="A27" s="76"/>
      <c r="B27" s="76"/>
      <c r="C27" s="76"/>
    </row>
    <row r="28" spans="1:3" s="77" customFormat="1" ht="12.75">
      <c r="A28" s="78"/>
      <c r="B28" s="78"/>
      <c r="C28" s="78"/>
    </row>
  </sheetData>
  <sheetProtection selectLockedCells="1" selectUnlockedCells="1"/>
  <mergeCells count="5">
    <mergeCell ref="A1:B1"/>
    <mergeCell ref="A2:B2"/>
    <mergeCell ref="A4:K4"/>
    <mergeCell ref="A7:A9"/>
    <mergeCell ref="B7:B9"/>
  </mergeCells>
  <printOptions/>
  <pageMargins left="0.7875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showGridLines="0" zoomScalePageLayoutView="0" workbookViewId="0" topLeftCell="A1">
      <selection activeCell="A20" sqref="A20"/>
    </sheetView>
  </sheetViews>
  <sheetFormatPr defaultColWidth="9.140625" defaultRowHeight="12.75"/>
  <cols>
    <col min="1" max="1" width="92.140625" style="1" customWidth="1"/>
    <col min="2" max="2" width="16.421875" style="2" customWidth="1"/>
    <col min="3" max="3" width="9.140625" style="1" customWidth="1"/>
    <col min="4" max="16384" width="9.140625" style="2" customWidth="1"/>
  </cols>
  <sheetData>
    <row r="1" spans="1:2" ht="12.75" customHeight="1">
      <c r="A1" s="117" t="s">
        <v>57</v>
      </c>
      <c r="B1" s="117"/>
    </row>
    <row r="3" spans="1:2" ht="12.75">
      <c r="A3" s="117"/>
      <c r="B3" s="117"/>
    </row>
    <row r="4" spans="1:18" ht="12.75" customHeight="1">
      <c r="A4" s="27" t="s">
        <v>52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3" ht="12.75">
      <c r="A5" s="88" t="s">
        <v>133</v>
      </c>
      <c r="B5" s="89" t="str">
        <f>'ANEXO I - TAB 1'!I5</f>
        <v>Dez/18</v>
      </c>
      <c r="C5" s="41"/>
    </row>
    <row r="6" spans="1:2" ht="12.75">
      <c r="A6" s="19" t="s">
        <v>19</v>
      </c>
      <c r="B6" s="19" t="s">
        <v>13</v>
      </c>
    </row>
    <row r="7" spans="1:2" ht="25.5">
      <c r="A7" s="23" t="s">
        <v>20</v>
      </c>
      <c r="B7" s="24">
        <v>0</v>
      </c>
    </row>
    <row r="8" spans="1:2" ht="25.5">
      <c r="A8" s="25" t="s">
        <v>21</v>
      </c>
      <c r="B8" s="24">
        <v>0</v>
      </c>
    </row>
    <row r="9" spans="1:2" ht="12.75">
      <c r="A9" s="19" t="s">
        <v>22</v>
      </c>
      <c r="B9" s="26">
        <f>SUM(B7:B8)</f>
        <v>0</v>
      </c>
    </row>
    <row r="10" ht="12.75">
      <c r="A10" s="11"/>
    </row>
  </sheetData>
  <sheetProtection selectLockedCells="1" selectUnlockedCells="1"/>
  <mergeCells count="2">
    <mergeCell ref="A1:B1"/>
    <mergeCell ref="A3:B3"/>
  </mergeCells>
  <printOptions/>
  <pageMargins left="0.7875" right="0.5902777777777778" top="0.5902777777777778" bottom="0.5902777777777778" header="0.5118055555555555" footer="0.5118055555555555"/>
  <pageSetup fitToHeight="1" fitToWidth="1" horizontalDpi="300" verticalDpi="300" orientation="portrait" pageOrder="overThenDown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T23"/>
  <sheetViews>
    <sheetView showGridLines="0" zoomScalePageLayoutView="0" workbookViewId="0" topLeftCell="A1">
      <selection activeCell="F28" sqref="F28"/>
    </sheetView>
  </sheetViews>
  <sheetFormatPr defaultColWidth="9.140625" defaultRowHeight="12.75"/>
  <cols>
    <col min="1" max="1" width="9.57421875" style="31" customWidth="1"/>
    <col min="2" max="2" width="46.421875" style="31" customWidth="1"/>
    <col min="3" max="3" width="14.8515625" style="31" customWidth="1"/>
    <col min="4" max="5" width="14.57421875" style="31" customWidth="1"/>
    <col min="6" max="6" width="15.7109375" style="31" customWidth="1"/>
    <col min="7" max="8" width="13.8515625" style="31" customWidth="1"/>
    <col min="9" max="9" width="11.57421875" style="6" customWidth="1"/>
    <col min="10" max="10" width="19.421875" style="6" customWidth="1"/>
    <col min="11" max="11" width="13.8515625" style="6" customWidth="1"/>
    <col min="12" max="12" width="9.140625" style="31" customWidth="1"/>
    <col min="13" max="16384" width="9.140625" style="6" customWidth="1"/>
  </cols>
  <sheetData>
    <row r="1" spans="1:11" ht="12.75" customHeight="1">
      <c r="A1" s="117" t="s">
        <v>73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2.7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12.75">
      <c r="A3" s="4"/>
      <c r="B3" s="4"/>
      <c r="C3" s="4"/>
      <c r="D3" s="6"/>
      <c r="E3" s="6"/>
      <c r="F3" s="6"/>
      <c r="G3" s="6"/>
      <c r="H3" s="6"/>
      <c r="I3" s="32"/>
      <c r="J3" s="32"/>
      <c r="K3" s="32"/>
    </row>
    <row r="4" spans="1:20" s="2" customFormat="1" ht="12.75" customHeight="1">
      <c r="A4" s="121" t="s">
        <v>52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27"/>
      <c r="M4" s="27"/>
      <c r="N4" s="27"/>
      <c r="O4" s="27"/>
      <c r="P4" s="27"/>
      <c r="Q4" s="27"/>
      <c r="R4" s="27"/>
      <c r="S4" s="27"/>
      <c r="T4" s="27"/>
    </row>
    <row r="5" spans="1:20" ht="12.75" customHeight="1">
      <c r="A5" s="5"/>
      <c r="C5" s="1"/>
      <c r="D5" s="2"/>
      <c r="E5" s="2"/>
      <c r="F5" s="2"/>
      <c r="G5" s="2"/>
      <c r="H5" s="2"/>
      <c r="I5" s="2"/>
      <c r="J5" s="90" t="s">
        <v>133</v>
      </c>
      <c r="K5" s="91" t="str">
        <f>'ANEXO I - TAB 1'!I5</f>
        <v>Dez/18</v>
      </c>
      <c r="L5" s="2"/>
      <c r="M5" s="2"/>
      <c r="N5" s="2"/>
      <c r="O5" s="2"/>
      <c r="P5" s="2"/>
      <c r="Q5" s="2"/>
      <c r="R5" s="2"/>
      <c r="S5" s="2"/>
      <c r="T5" s="2"/>
    </row>
    <row r="6" spans="1:11" ht="12.75">
      <c r="A6" s="164" t="s">
        <v>74</v>
      </c>
      <c r="B6" s="164"/>
      <c r="C6" s="139" t="s">
        <v>13</v>
      </c>
      <c r="D6" s="139"/>
      <c r="E6" s="139"/>
      <c r="F6" s="139"/>
      <c r="G6" s="139"/>
      <c r="H6" s="139"/>
      <c r="I6" s="139"/>
      <c r="J6" s="139"/>
      <c r="K6" s="139"/>
    </row>
    <row r="7" spans="1:11" ht="12.75" customHeight="1">
      <c r="A7" s="165"/>
      <c r="B7" s="165"/>
      <c r="C7" s="139" t="s">
        <v>75</v>
      </c>
      <c r="D7" s="139" t="s">
        <v>76</v>
      </c>
      <c r="E7" s="139" t="s">
        <v>77</v>
      </c>
      <c r="F7" s="139" t="s">
        <v>135</v>
      </c>
      <c r="G7" s="139" t="s">
        <v>78</v>
      </c>
      <c r="H7" s="160"/>
      <c r="I7" s="160"/>
      <c r="J7" s="160"/>
      <c r="K7" s="160"/>
    </row>
    <row r="8" spans="1:11" ht="38.25" customHeight="1">
      <c r="A8" s="166"/>
      <c r="B8" s="166"/>
      <c r="C8" s="139"/>
      <c r="D8" s="139"/>
      <c r="E8" s="139"/>
      <c r="F8" s="139"/>
      <c r="G8" s="139" t="s">
        <v>79</v>
      </c>
      <c r="H8" s="160"/>
      <c r="I8" s="139" t="s">
        <v>80</v>
      </c>
      <c r="J8" s="160"/>
      <c r="K8" s="139" t="s">
        <v>4</v>
      </c>
    </row>
    <row r="9" spans="1:11" ht="12.75">
      <c r="A9" s="33" t="s">
        <v>81</v>
      </c>
      <c r="B9" s="14" t="s">
        <v>82</v>
      </c>
      <c r="C9" s="139"/>
      <c r="D9" s="139"/>
      <c r="E9" s="139"/>
      <c r="F9" s="139"/>
      <c r="G9" s="19" t="s">
        <v>83</v>
      </c>
      <c r="H9" s="19" t="s">
        <v>84</v>
      </c>
      <c r="I9" s="19" t="s">
        <v>83</v>
      </c>
      <c r="J9" s="19" t="s">
        <v>84</v>
      </c>
      <c r="K9" s="160"/>
    </row>
    <row r="10" spans="1:11" ht="12.75" customHeight="1">
      <c r="A10" s="34" t="s">
        <v>85</v>
      </c>
      <c r="B10" s="35" t="s">
        <v>86</v>
      </c>
      <c r="C10" s="102">
        <v>226</v>
      </c>
      <c r="D10" s="102">
        <v>43</v>
      </c>
      <c r="E10" s="102">
        <v>44</v>
      </c>
      <c r="F10" s="102">
        <v>56</v>
      </c>
      <c r="G10" s="102">
        <v>162</v>
      </c>
      <c r="H10" s="102">
        <v>205</v>
      </c>
      <c r="I10" s="104">
        <v>128</v>
      </c>
      <c r="J10" s="104">
        <v>166</v>
      </c>
      <c r="K10" s="30">
        <f>G10+H10+I10+J10</f>
        <v>661</v>
      </c>
    </row>
    <row r="11" spans="1:11" ht="21.75" customHeight="1">
      <c r="A11" s="145" t="s">
        <v>4</v>
      </c>
      <c r="B11" s="161"/>
      <c r="C11" s="40">
        <f>SUM(C10:C10)</f>
        <v>226</v>
      </c>
      <c r="D11" s="40">
        <f aca="true" t="shared" si="0" ref="D11:K11">SUM(D10:D10)</f>
        <v>43</v>
      </c>
      <c r="E11" s="40">
        <f>SUM(E10:E10)</f>
        <v>44</v>
      </c>
      <c r="F11" s="40">
        <v>48</v>
      </c>
      <c r="G11" s="40">
        <f t="shared" si="0"/>
        <v>162</v>
      </c>
      <c r="H11" s="40">
        <f t="shared" si="0"/>
        <v>205</v>
      </c>
      <c r="I11" s="40">
        <f t="shared" si="0"/>
        <v>128</v>
      </c>
      <c r="J11" s="40">
        <f t="shared" si="0"/>
        <v>166</v>
      </c>
      <c r="K11" s="29">
        <f t="shared" si="0"/>
        <v>661</v>
      </c>
    </row>
    <row r="12" spans="1:11" ht="13.5" customHeight="1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62"/>
    </row>
    <row r="13" spans="1:11" ht="12.75" customHeight="1">
      <c r="A13" s="163"/>
      <c r="B13" s="163"/>
      <c r="C13" s="163"/>
      <c r="D13" s="163"/>
      <c r="E13" s="163"/>
      <c r="F13" s="163"/>
      <c r="G13" s="163"/>
      <c r="H13" s="163"/>
      <c r="I13" s="163"/>
      <c r="J13" s="163"/>
      <c r="K13" s="163"/>
    </row>
    <row r="14" spans="1:16" s="36" customFormat="1" ht="12.75" customHeight="1">
      <c r="A14" s="156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M14" s="37"/>
      <c r="P14" s="37"/>
    </row>
    <row r="15" spans="1:16" ht="31.5">
      <c r="A15" s="157" t="s">
        <v>87</v>
      </c>
      <c r="B15" s="158"/>
      <c r="C15" s="38" t="s">
        <v>88</v>
      </c>
      <c r="D15" s="159"/>
      <c r="E15" s="159"/>
      <c r="F15" s="159"/>
      <c r="G15" s="159"/>
      <c r="H15" s="159"/>
      <c r="I15" s="159"/>
      <c r="J15" s="159"/>
      <c r="K15" s="159"/>
      <c r="L15" s="6"/>
      <c r="M15" s="31"/>
      <c r="P15" s="31"/>
    </row>
    <row r="16" spans="1:16" ht="13.5" customHeight="1">
      <c r="A16" s="152" t="s">
        <v>134</v>
      </c>
      <c r="B16" s="153"/>
      <c r="C16" s="103">
        <f>(31.5-0.5)*22</f>
        <v>682</v>
      </c>
      <c r="D16" s="149" t="s">
        <v>138</v>
      </c>
      <c r="E16" s="150"/>
      <c r="F16" s="150"/>
      <c r="G16" s="150"/>
      <c r="H16" s="150"/>
      <c r="I16" s="150"/>
      <c r="J16" s="150"/>
      <c r="K16" s="151"/>
      <c r="L16" s="6"/>
      <c r="M16" s="31"/>
      <c r="P16" s="31"/>
    </row>
    <row r="17" spans="1:16" ht="12.75" customHeight="1">
      <c r="A17" s="154" t="s">
        <v>89</v>
      </c>
      <c r="B17" s="155"/>
      <c r="C17" s="103">
        <v>260.73</v>
      </c>
      <c r="D17" s="149"/>
      <c r="E17" s="150"/>
      <c r="F17" s="150"/>
      <c r="G17" s="150"/>
      <c r="H17" s="150"/>
      <c r="I17" s="150"/>
      <c r="J17" s="150"/>
      <c r="K17" s="151"/>
      <c r="L17" s="6"/>
      <c r="M17" s="31"/>
      <c r="P17" s="31"/>
    </row>
    <row r="18" spans="1:16" ht="12.75" customHeight="1">
      <c r="A18" s="154" t="s">
        <v>90</v>
      </c>
      <c r="B18" s="155"/>
      <c r="C18" s="103">
        <v>247.03</v>
      </c>
      <c r="D18" s="149" t="s">
        <v>142</v>
      </c>
      <c r="E18" s="150"/>
      <c r="F18" s="150"/>
      <c r="G18" s="150"/>
      <c r="H18" s="150"/>
      <c r="I18" s="150"/>
      <c r="J18" s="150"/>
      <c r="K18" s="151"/>
      <c r="L18" s="6"/>
      <c r="M18" s="31"/>
      <c r="P18" s="31"/>
    </row>
    <row r="19" spans="1:16" ht="12.75" customHeight="1">
      <c r="A19" s="152" t="s">
        <v>91</v>
      </c>
      <c r="B19" s="153"/>
      <c r="C19" s="103">
        <v>150</v>
      </c>
      <c r="D19" s="149" t="s">
        <v>137</v>
      </c>
      <c r="E19" s="150"/>
      <c r="F19" s="150"/>
      <c r="G19" s="150"/>
      <c r="H19" s="150"/>
      <c r="I19" s="150"/>
      <c r="J19" s="150"/>
      <c r="K19" s="151"/>
      <c r="L19" s="6"/>
      <c r="M19" s="31"/>
      <c r="P19" s="31"/>
    </row>
    <row r="20" spans="1:16" ht="12.75" customHeight="1">
      <c r="A20" s="152" t="s">
        <v>92</v>
      </c>
      <c r="B20" s="153"/>
      <c r="C20" s="103">
        <f>((400.41+578.21)/2+34)/2</f>
        <v>261.65500000000003</v>
      </c>
      <c r="D20" s="149" t="s">
        <v>136</v>
      </c>
      <c r="E20" s="150"/>
      <c r="F20" s="150"/>
      <c r="G20" s="150"/>
      <c r="H20" s="150"/>
      <c r="I20" s="150"/>
      <c r="J20" s="150"/>
      <c r="K20" s="151"/>
      <c r="L20" s="6"/>
      <c r="M20" s="31"/>
      <c r="P20" s="31"/>
    </row>
    <row r="21" spans="1:16" ht="13.5" customHeight="1">
      <c r="A21" s="152" t="s">
        <v>93</v>
      </c>
      <c r="B21" s="153"/>
      <c r="C21" s="103">
        <f>10.65/2</f>
        <v>5.325</v>
      </c>
      <c r="D21" s="149" t="s">
        <v>141</v>
      </c>
      <c r="E21" s="150"/>
      <c r="F21" s="150"/>
      <c r="G21" s="150"/>
      <c r="H21" s="150"/>
      <c r="I21" s="150"/>
      <c r="J21" s="150"/>
      <c r="K21" s="151"/>
      <c r="L21" s="6"/>
      <c r="M21" s="31"/>
      <c r="P21" s="31"/>
    </row>
    <row r="23" ht="12.75">
      <c r="A23" s="39" t="s">
        <v>94</v>
      </c>
    </row>
  </sheetData>
  <sheetProtection/>
  <mergeCells count="31">
    <mergeCell ref="G7:K7"/>
    <mergeCell ref="A13:K13"/>
    <mergeCell ref="E7:E9"/>
    <mergeCell ref="A4:K4"/>
    <mergeCell ref="A1:K1"/>
    <mergeCell ref="A2:K2"/>
    <mergeCell ref="A6:B8"/>
    <mergeCell ref="C6:K6"/>
    <mergeCell ref="C7:C9"/>
    <mergeCell ref="D7:D9"/>
    <mergeCell ref="F7:F9"/>
    <mergeCell ref="A14:K14"/>
    <mergeCell ref="A15:B15"/>
    <mergeCell ref="D15:K15"/>
    <mergeCell ref="A16:B16"/>
    <mergeCell ref="D16:K16"/>
    <mergeCell ref="G8:H8"/>
    <mergeCell ref="I8:J8"/>
    <mergeCell ref="K8:K9"/>
    <mergeCell ref="A11:B11"/>
    <mergeCell ref="A12:K12"/>
    <mergeCell ref="D17:K17"/>
    <mergeCell ref="D18:K18"/>
    <mergeCell ref="D19:K19"/>
    <mergeCell ref="D20:K20"/>
    <mergeCell ref="D21:K21"/>
    <mergeCell ref="A20:B20"/>
    <mergeCell ref="A21:B21"/>
    <mergeCell ref="A17:B17"/>
    <mergeCell ref="A18:B18"/>
    <mergeCell ref="A19:B1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Eduardo Silveira Pereira</dc:creator>
  <cp:keywords/>
  <dc:description/>
  <cp:lastModifiedBy>Julio Eduardo Silveira Pereira</cp:lastModifiedBy>
  <cp:lastPrinted>2016-11-01T10:51:29Z</cp:lastPrinted>
  <dcterms:created xsi:type="dcterms:W3CDTF">2015-07-02T11:53:24Z</dcterms:created>
  <dcterms:modified xsi:type="dcterms:W3CDTF">2020-09-10T16:42:40Z</dcterms:modified>
  <cp:category/>
  <cp:version/>
  <cp:contentType/>
  <cp:contentStatus/>
</cp:coreProperties>
</file>